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eshaLucas\AIRA Dropbox\Tesha Lucas\Security Guidance Considerations for IIS\Deliverables\Repository\"/>
    </mc:Choice>
  </mc:AlternateContent>
  <xr:revisionPtr revIDLastSave="0" documentId="8_{03622818-F07E-4372-AE1F-18E15E27AFCB}" xr6:coauthVersionLast="47" xr6:coauthVersionMax="47" xr10:uidLastSave="{00000000-0000-0000-0000-000000000000}"/>
  <bookViews>
    <workbookView xWindow="-120" yWindow="-120" windowWidth="29040" windowHeight="15720" xr2:uid="{7358110D-53AF-4E80-BCD3-4EA524A67679}"/>
  </bookViews>
  <sheets>
    <sheet name="Background" sheetId="5" r:id="rId1"/>
    <sheet name="Enviromental Scan and Evaluatio" sheetId="1" r:id="rId2"/>
    <sheet name="Evaluation Criteria and Weights" sheetId="2" r:id="rId3"/>
    <sheet name="Change Log"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 i="2" l="1"/>
  <c r="J47" i="2"/>
  <c r="J46" i="2"/>
  <c r="J45" i="2"/>
  <c r="J44" i="2"/>
  <c r="J43" i="2"/>
  <c r="J41" i="2"/>
  <c r="J40" i="2"/>
  <c r="J39" i="2"/>
  <c r="J38" i="2"/>
  <c r="J37" i="2"/>
  <c r="J36" i="2"/>
  <c r="J35" i="2"/>
  <c r="J34" i="2"/>
  <c r="J33" i="2"/>
  <c r="J32" i="2"/>
  <c r="J31" i="2"/>
  <c r="J30" i="2"/>
  <c r="J29" i="2"/>
  <c r="J28" i="2"/>
  <c r="J27" i="2"/>
  <c r="J26" i="2"/>
  <c r="J25" i="2"/>
  <c r="J24" i="2"/>
  <c r="J23" i="2"/>
  <c r="J22" i="2"/>
  <c r="J21" i="2"/>
  <c r="J20" i="2"/>
  <c r="J19" i="2"/>
  <c r="B41" i="2"/>
  <c r="J17" i="2"/>
  <c r="J16" i="2"/>
  <c r="I47" i="2"/>
  <c r="H47" i="2"/>
  <c r="G47" i="2"/>
  <c r="F47" i="2"/>
  <c r="E47" i="2"/>
  <c r="D47" i="2"/>
  <c r="C47" i="2"/>
  <c r="B47" i="2"/>
  <c r="I46" i="2"/>
  <c r="H46" i="2"/>
  <c r="G46" i="2"/>
  <c r="F46" i="2"/>
  <c r="E46" i="2"/>
  <c r="D46" i="2"/>
  <c r="C46" i="2"/>
  <c r="B46" i="2"/>
  <c r="I45" i="2"/>
  <c r="H45" i="2"/>
  <c r="G45" i="2"/>
  <c r="F45" i="2"/>
  <c r="E45" i="2"/>
  <c r="D45" i="2"/>
  <c r="C45" i="2"/>
  <c r="B45" i="2"/>
  <c r="I44" i="2"/>
  <c r="H44" i="2"/>
  <c r="G44" i="2"/>
  <c r="F44" i="2"/>
  <c r="E44" i="2"/>
  <c r="D44" i="2"/>
  <c r="C44" i="2"/>
  <c r="B44" i="2"/>
  <c r="I43" i="2"/>
  <c r="H43" i="2"/>
  <c r="G43" i="2"/>
  <c r="F43" i="2"/>
  <c r="E43" i="2"/>
  <c r="D43" i="2"/>
  <c r="C43" i="2"/>
  <c r="B43" i="2"/>
  <c r="I41" i="2"/>
  <c r="H41" i="2"/>
  <c r="G41" i="2"/>
  <c r="F41" i="2"/>
  <c r="E41" i="2"/>
  <c r="D41" i="2"/>
  <c r="C41" i="2"/>
  <c r="I40" i="2"/>
  <c r="H40" i="2"/>
  <c r="G40" i="2"/>
  <c r="F40" i="2"/>
  <c r="E40" i="2"/>
  <c r="D40" i="2"/>
  <c r="C40" i="2"/>
  <c r="B40" i="2"/>
  <c r="I39" i="2"/>
  <c r="H39" i="2"/>
  <c r="G39" i="2"/>
  <c r="F39" i="2"/>
  <c r="E39" i="2"/>
  <c r="D39" i="2"/>
  <c r="C39" i="2"/>
  <c r="B39" i="2"/>
  <c r="I38" i="2"/>
  <c r="H38" i="2"/>
  <c r="G38" i="2"/>
  <c r="F38" i="2"/>
  <c r="E38" i="2"/>
  <c r="D38" i="2"/>
  <c r="C38" i="2"/>
  <c r="B38" i="2"/>
  <c r="I37" i="2"/>
  <c r="H37" i="2"/>
  <c r="G37" i="2"/>
  <c r="F37" i="2"/>
  <c r="E37" i="2"/>
  <c r="D37" i="2"/>
  <c r="C37" i="2"/>
  <c r="B37" i="2"/>
  <c r="I36" i="2"/>
  <c r="H36" i="2"/>
  <c r="G36" i="2"/>
  <c r="F36" i="2"/>
  <c r="E36" i="2"/>
  <c r="D36" i="2"/>
  <c r="C36" i="2"/>
  <c r="B36" i="2"/>
  <c r="I35" i="2"/>
  <c r="H35" i="2"/>
  <c r="G35" i="2"/>
  <c r="F35" i="2"/>
  <c r="E35" i="2"/>
  <c r="D35" i="2"/>
  <c r="C35" i="2"/>
  <c r="B35" i="2"/>
  <c r="I34" i="2"/>
  <c r="H34" i="2"/>
  <c r="G34" i="2"/>
  <c r="F34" i="2"/>
  <c r="E34" i="2"/>
  <c r="D34" i="2"/>
  <c r="C34" i="2"/>
  <c r="B34" i="2"/>
  <c r="I33" i="2"/>
  <c r="H33" i="2"/>
  <c r="G33" i="2"/>
  <c r="F33" i="2"/>
  <c r="E33" i="2"/>
  <c r="D33" i="2"/>
  <c r="C33" i="2"/>
  <c r="B33" i="2"/>
  <c r="I32" i="2"/>
  <c r="H32" i="2"/>
  <c r="G32" i="2"/>
  <c r="F32" i="2"/>
  <c r="E32" i="2"/>
  <c r="D32" i="2"/>
  <c r="C32" i="2"/>
  <c r="B32" i="2"/>
  <c r="I31" i="2"/>
  <c r="H31" i="2"/>
  <c r="G31" i="2"/>
  <c r="F31" i="2"/>
  <c r="E31" i="2"/>
  <c r="D31" i="2"/>
  <c r="C31" i="2"/>
  <c r="B31" i="2"/>
  <c r="I30" i="2"/>
  <c r="H30" i="2"/>
  <c r="G30" i="2"/>
  <c r="F30" i="2"/>
  <c r="E30" i="2"/>
  <c r="D30" i="2"/>
  <c r="C30" i="2"/>
  <c r="B30" i="2"/>
  <c r="I29" i="2"/>
  <c r="H29" i="2"/>
  <c r="G29" i="2"/>
  <c r="F29" i="2"/>
  <c r="E29" i="2"/>
  <c r="D29" i="2"/>
  <c r="C29" i="2"/>
  <c r="B29" i="2"/>
  <c r="I28" i="2"/>
  <c r="H28" i="2"/>
  <c r="G28" i="2"/>
  <c r="F28" i="2"/>
  <c r="E28" i="2"/>
  <c r="D28" i="2"/>
  <c r="C28" i="2"/>
  <c r="B28" i="2"/>
  <c r="I27" i="2"/>
  <c r="H27" i="2"/>
  <c r="G27" i="2"/>
  <c r="F27" i="2"/>
  <c r="E27" i="2"/>
  <c r="D27" i="2"/>
  <c r="C27" i="2"/>
  <c r="B27" i="2"/>
  <c r="I26" i="2"/>
  <c r="H26" i="2"/>
  <c r="G26" i="2"/>
  <c r="F26" i="2"/>
  <c r="E26" i="2"/>
  <c r="D26" i="2"/>
  <c r="C26" i="2"/>
  <c r="B26" i="2"/>
  <c r="I25" i="2"/>
  <c r="H25" i="2"/>
  <c r="G25" i="2"/>
  <c r="F25" i="2"/>
  <c r="E25" i="2"/>
  <c r="D25" i="2"/>
  <c r="C25" i="2"/>
  <c r="B25" i="2"/>
  <c r="I24" i="2"/>
  <c r="H24" i="2"/>
  <c r="G24" i="2"/>
  <c r="F24" i="2"/>
  <c r="E24" i="2"/>
  <c r="D24" i="2"/>
  <c r="C24" i="2"/>
  <c r="B24" i="2"/>
  <c r="I23" i="2"/>
  <c r="H23" i="2"/>
  <c r="G23" i="2"/>
  <c r="F23" i="2"/>
  <c r="E23" i="2"/>
  <c r="D23" i="2"/>
  <c r="C23" i="2"/>
  <c r="B23" i="2"/>
  <c r="I22" i="2"/>
  <c r="H22" i="2"/>
  <c r="G22" i="2"/>
  <c r="F22" i="2"/>
  <c r="E22" i="2"/>
  <c r="D22" i="2"/>
  <c r="C22" i="2"/>
  <c r="B22" i="2"/>
  <c r="I21" i="2"/>
  <c r="H21" i="2"/>
  <c r="G21" i="2"/>
  <c r="F21" i="2"/>
  <c r="E21" i="2"/>
  <c r="D21" i="2"/>
  <c r="C21" i="2"/>
  <c r="B21" i="2"/>
  <c r="I20" i="2"/>
  <c r="H20" i="2"/>
  <c r="G20" i="2"/>
  <c r="F20" i="2"/>
  <c r="E20" i="2"/>
  <c r="D20" i="2"/>
  <c r="C20" i="2"/>
  <c r="B20" i="2"/>
  <c r="I19" i="2"/>
  <c r="H19" i="2"/>
  <c r="G19" i="2"/>
  <c r="F19" i="2"/>
  <c r="E19" i="2"/>
  <c r="D19" i="2"/>
  <c r="C19" i="2"/>
  <c r="B19" i="2"/>
  <c r="I17" i="2"/>
  <c r="H17" i="2"/>
  <c r="G17" i="2"/>
  <c r="F17" i="2"/>
  <c r="E17" i="2"/>
  <c r="D17" i="2"/>
  <c r="C17" i="2"/>
  <c r="B17" i="2"/>
  <c r="I16" i="2"/>
  <c r="H16" i="2"/>
  <c r="G16" i="2"/>
  <c r="F16" i="2"/>
  <c r="E16" i="2"/>
  <c r="D16" i="2"/>
  <c r="C16" i="2"/>
  <c r="A6" i="2"/>
  <c r="D42" i="2" s="1"/>
  <c r="A12" i="2"/>
  <c r="J42" i="2" s="1"/>
  <c r="A11" i="2"/>
  <c r="I15" i="2" s="1"/>
  <c r="A10" i="2"/>
  <c r="H18" i="2" s="1"/>
  <c r="A9" i="2"/>
  <c r="G42" i="2" s="1"/>
  <c r="A8" i="2"/>
  <c r="F42" i="2" s="1"/>
  <c r="A7" i="2"/>
  <c r="E42" i="2" s="1"/>
  <c r="A5" i="2"/>
  <c r="C15" i="2" s="1"/>
  <c r="A4" i="2"/>
  <c r="B42" i="2" s="1"/>
  <c r="B16" i="2"/>
  <c r="A47" i="2"/>
  <c r="A46" i="2"/>
  <c r="A45" i="2"/>
  <c r="A44" i="2"/>
  <c r="A43" i="2"/>
  <c r="A42" i="2"/>
  <c r="A41" i="2"/>
  <c r="A40" i="2"/>
  <c r="A39" i="2"/>
  <c r="A38" i="2"/>
  <c r="A37" i="2"/>
  <c r="A36" i="2"/>
  <c r="A35" i="2"/>
  <c r="A34" i="2"/>
  <c r="A33" i="2"/>
  <c r="A32" i="2"/>
  <c r="A31" i="2"/>
  <c r="A30" i="2"/>
  <c r="A29" i="2"/>
  <c r="A28" i="2"/>
  <c r="A27" i="2"/>
  <c r="A26" i="2"/>
  <c r="A25" i="2"/>
  <c r="A24" i="2"/>
  <c r="A22" i="2"/>
  <c r="A21" i="2"/>
  <c r="A20" i="2"/>
  <c r="A19" i="2"/>
  <c r="A18" i="2"/>
  <c r="A17" i="2"/>
  <c r="A15" i="2"/>
  <c r="A16" i="2"/>
  <c r="K17" i="2" l="1"/>
  <c r="K23" i="2"/>
  <c r="K26" i="2"/>
  <c r="K39" i="2"/>
  <c r="K34" i="2"/>
  <c r="X24" i="1" s="1"/>
  <c r="K29" i="2"/>
  <c r="X19" i="1" s="1"/>
  <c r="K30" i="2"/>
  <c r="X20" i="1" s="1"/>
  <c r="K31" i="2"/>
  <c r="X21" i="1" s="1"/>
  <c r="K37" i="2"/>
  <c r="X27" i="1" s="1"/>
  <c r="K16" i="2"/>
  <c r="K19" i="2"/>
  <c r="X9" i="1" s="1"/>
  <c r="K20" i="2"/>
  <c r="X10" i="1" s="1"/>
  <c r="C42" i="2"/>
  <c r="F15" i="2"/>
  <c r="F18" i="2"/>
  <c r="C18" i="2"/>
  <c r="K38" i="2"/>
  <c r="X28" i="1" s="1"/>
  <c r="K22" i="2"/>
  <c r="X12" i="1" s="1"/>
  <c r="K40" i="2"/>
  <c r="K32" i="2"/>
  <c r="K25" i="2"/>
  <c r="X15" i="1" s="1"/>
  <c r="K33" i="2"/>
  <c r="X23" i="1" s="1"/>
  <c r="K41" i="2"/>
  <c r="X31" i="1" s="1"/>
  <c r="K24" i="2"/>
  <c r="X14" i="1" s="1"/>
  <c r="K27" i="2"/>
  <c r="X17" i="1" s="1"/>
  <c r="K35" i="2"/>
  <c r="K28" i="2"/>
  <c r="X18" i="1" s="1"/>
  <c r="K36" i="2"/>
  <c r="X26" i="1" s="1"/>
  <c r="K21" i="2"/>
  <c r="X11" i="1" s="1"/>
  <c r="H42" i="2"/>
  <c r="D15" i="2"/>
  <c r="I18" i="2"/>
  <c r="D18" i="2"/>
  <c r="G15" i="2"/>
  <c r="I42" i="2"/>
  <c r="B15" i="2"/>
  <c r="G18" i="2"/>
  <c r="B18" i="2"/>
  <c r="E15" i="2"/>
  <c r="E18" i="2"/>
  <c r="H15" i="2"/>
  <c r="J15" i="2"/>
  <c r="J18" i="2"/>
  <c r="X22" i="1"/>
  <c r="X7" i="1"/>
  <c r="X13" i="1"/>
  <c r="X16" i="1"/>
  <c r="X25" i="1"/>
  <c r="X29" i="1"/>
  <c r="K43" i="2"/>
  <c r="K44" i="2"/>
  <c r="K45" i="2"/>
  <c r="K46" i="2"/>
  <c r="K47" i="2"/>
  <c r="X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Tesha Lucas</author>
  </authors>
  <commentList>
    <comment ref="A16" authorId="0" shapeId="0" xr:uid="{00590F69-2494-4B86-B88F-3E7F9F13C30F}">
      <text>
        <r>
          <rPr>
            <b/>
            <sz val="9"/>
            <color indexed="81"/>
            <rFont val="Tahoma"/>
            <family val="2"/>
          </rPr>
          <t>Tesha Lucas:</t>
        </r>
        <r>
          <rPr>
            <sz val="9"/>
            <color indexed="81"/>
            <rFont val="Tahoma"/>
            <family val="2"/>
          </rPr>
          <t xml:space="preserve">
The Health Industry Cybersecurity Practices (HICP) Meta-Framework was originally included in the evaluation but was later excluded. See the comment in cell H15 for additional context.</t>
        </r>
      </text>
    </comment>
  </commentList>
</comments>
</file>

<file path=xl/sharedStrings.xml><?xml version="1.0" encoding="utf-8"?>
<sst xmlns="http://schemas.openxmlformats.org/spreadsheetml/2006/main" count="629" uniqueCount="295">
  <si>
    <t>Purpose</t>
  </si>
  <si>
    <r>
      <t xml:space="preserve">The framework workbook was an information-gathering and decision-support tool used to evaluate various cybersecurity frameworks. AIRA used it to determine which standards should be integrated into the </t>
    </r>
    <r>
      <rPr>
        <b/>
        <sz val="10"/>
        <color rgb="FF1F2933"/>
        <rFont val="Open Sans"/>
        <family val="2"/>
      </rPr>
      <t xml:space="preserve">2026 Security Guidance for IIS </t>
    </r>
    <r>
      <rPr>
        <sz val="10"/>
        <color rgb="FF1F2933"/>
        <rFont val="Open Sans"/>
        <family val="2"/>
      </rPr>
      <t>document based on objective criteria like maturity, health care focus, and licensing.</t>
    </r>
  </si>
  <si>
    <t>Status</t>
  </si>
  <si>
    <t xml:space="preserve">This is the final version of the environmental scan and evaluations for each document. </t>
  </si>
  <si>
    <t>Terminology for the Environmental Scan and Evaluation</t>
  </si>
  <si>
    <t xml:space="preserve">We introduce the term "Focal Document" in Column A of the main tab of the Excel spreadsheet. This is a generic term for the artifact under consideration. We use this term to be consistent with the Secure Controls Framework and due to the absence of a standard term for the variety of items being evaluated. In some cases, the Focal Document is a framework, a meta framework, a federal law, an agency regulation, a specific set of cybersecurity controls, and more. </t>
  </si>
  <si>
    <t>Where to Find Information</t>
  </si>
  <si>
    <r>
      <t xml:space="preserve">• </t>
    </r>
    <r>
      <rPr>
        <b/>
        <sz val="10"/>
        <color rgb="FF1F2933"/>
        <rFont val="Open Sans"/>
        <family val="2"/>
      </rPr>
      <t>Environmental Scan and Evaluation (Main Tab)</t>
    </r>
    <r>
      <rPr>
        <sz val="10"/>
        <color rgb="FF1F2933"/>
        <rFont val="Open Sans"/>
        <family val="2"/>
      </rPr>
      <t xml:space="preserve">: This is the primary dashboard. It contains the names, descriptions, official URLs, and the </t>
    </r>
    <r>
      <rPr>
        <b/>
        <sz val="10"/>
        <color rgb="FF1F2933"/>
        <rFont val="Open Sans"/>
        <family val="2"/>
      </rPr>
      <t>Calculated Score</t>
    </r>
    <r>
      <rPr>
        <sz val="10"/>
        <color rgb="FF1F2933"/>
        <rFont val="Open Sans"/>
        <family val="2"/>
      </rPr>
      <t xml:space="preserve"> for each framework, aka "Focal Document." </t>
    </r>
  </si>
  <si>
    <r>
      <t xml:space="preserve">• </t>
    </r>
    <r>
      <rPr>
        <b/>
        <sz val="10"/>
        <color rgb="FF1F2933"/>
        <rFont val="Open Sans"/>
        <family val="2"/>
      </rPr>
      <t>Evaluation Criteria (Evaluation Criteria and Weights Tab)</t>
    </r>
    <r>
      <rPr>
        <sz val="10"/>
        <color rgb="FF1F2933"/>
        <rFont val="Open Sans"/>
        <family val="2"/>
      </rPr>
      <t xml:space="preserve">: Defines what each scoring category means and the </t>
    </r>
    <r>
      <rPr>
        <b/>
        <sz val="10"/>
        <color rgb="FF1F2933"/>
        <rFont val="Open Sans"/>
        <family val="2"/>
      </rPr>
      <t>Weight</t>
    </r>
    <r>
      <rPr>
        <sz val="10"/>
        <color rgb="FF1F2933"/>
        <rFont val="Open Sans"/>
        <family val="2"/>
      </rPr>
      <t xml:space="preserve"> (importance) assigned to it. </t>
    </r>
  </si>
  <si>
    <r>
      <t xml:space="preserve">• </t>
    </r>
    <r>
      <rPr>
        <b/>
        <sz val="10"/>
        <color rgb="FF1F2933"/>
        <rFont val="Open Sans"/>
        <family val="2"/>
      </rPr>
      <t>Change Log (Tab)</t>
    </r>
    <r>
      <rPr>
        <sz val="10"/>
        <color rgb="FF1F2933"/>
        <rFont val="Open Sans"/>
        <family val="2"/>
      </rPr>
      <t>: Lists the history of this document.</t>
    </r>
  </si>
  <si>
    <t>Understand the Weights</t>
  </si>
  <si>
    <r>
      <t xml:space="preserve">• The final score is </t>
    </r>
    <r>
      <rPr>
        <b/>
        <sz val="10"/>
        <color rgb="FF1F2933"/>
        <rFont val="Open Sans"/>
        <family val="2"/>
      </rPr>
      <t>weighted</t>
    </r>
    <r>
      <rPr>
        <sz val="10"/>
        <color rgb="FF1F2933"/>
        <rFont val="Open Sans"/>
        <family val="2"/>
      </rPr>
      <t xml:space="preserve">. For example, a "5" in Risk Management Framework (Weight: 5) adds more to the total score than a "5" in Already in SCF? (Weight: 3). </t>
    </r>
  </si>
  <si>
    <r>
      <t xml:space="preserve">• Please review the </t>
    </r>
    <r>
      <rPr>
        <b/>
        <sz val="10"/>
        <color rgb="FF1F2933"/>
        <rFont val="Open Sans"/>
        <family val="2"/>
      </rPr>
      <t>Evaluation Criteria</t>
    </r>
    <r>
      <rPr>
        <sz val="10"/>
        <color rgb="FF1F2933"/>
        <rFont val="Open Sans"/>
        <family val="2"/>
      </rPr>
      <t xml:space="preserve"> section to understand the logic behind the prioritization. </t>
    </r>
  </si>
  <si>
    <t>Meta-Framework</t>
  </si>
  <si>
    <t>Abbreviation</t>
  </si>
  <si>
    <t>Authoring Organization</t>
  </si>
  <si>
    <t>Target Audience/Primary Use</t>
  </si>
  <si>
    <t>Last Update</t>
  </si>
  <si>
    <t>Version</t>
  </si>
  <si>
    <t>Comments</t>
  </si>
  <si>
    <t>Proposed Plan for Addressing This Framework, Act, Reg, etc. in the 2026 AIRA Guide</t>
  </si>
  <si>
    <t>URL1</t>
  </si>
  <si>
    <t>URL2</t>
  </si>
  <si>
    <t>(SCF Columns)</t>
  </si>
  <si>
    <t># SCF Controls - Total (2026.1)</t>
  </si>
  <si>
    <t># SCF Controls - Weighted '10' (2026.1)</t>
  </si>
  <si>
    <t>Current? 
( &lt;12m. old)</t>
  </si>
  <si>
    <t>Already in SCF?</t>
  </si>
  <si>
    <t>Open Source?</t>
  </si>
  <si>
    <t>License Allows Free Use?</t>
  </si>
  <si>
    <t>Has Detailed, Actionable Controls?</t>
  </si>
  <si>
    <t>Maps to NIST CSF or 800-53/171/66?</t>
  </si>
  <si>
    <t>Risk Management Framework?</t>
  </si>
  <si>
    <t>Health Care Focused?</t>
  </si>
  <si>
    <t>Specific to IIS?</t>
  </si>
  <si>
    <t>Final Sore (Higher Is Better)</t>
  </si>
  <si>
    <t>Secure Controls Framework</t>
  </si>
  <si>
    <t>SCF</t>
  </si>
  <si>
    <t>SCF Council</t>
  </si>
  <si>
    <t>Risk Management Framework</t>
  </si>
  <si>
    <t>Organizations (especially medium–large) with multiple cybersecurity/privacy compliance obligations; cybersecurity, privacy, IT, GRC practitioners</t>
  </si>
  <si>
    <t>Selected option for the AIRA 2026 Security Guide document. Open source for most components. Portal and prepared documentation is pay-walled.</t>
  </si>
  <si>
    <t>Full integration and adoption in the guide, without customization of SCF materials.</t>
  </si>
  <si>
    <t>https://securecontrolsframework.com/</t>
  </si>
  <si>
    <t>n/a</t>
  </si>
  <si>
    <t>Y - GJ, 
(excludes non-US)</t>
  </si>
  <si>
    <t>Yes</t>
  </si>
  <si>
    <t>No</t>
  </si>
  <si>
    <t>HITRUST Common Security Framework</t>
  </si>
  <si>
    <t>HITRUST</t>
  </si>
  <si>
    <t>HITRUST Alliance</t>
  </si>
  <si>
    <t>Health care focused reporting framework with risk management and other industries added</t>
  </si>
  <si>
    <t>Organizations that create, access, store, or exchange sensitive or regulated data (e.g., health care organizations and their vendors)</t>
  </si>
  <si>
    <t>Restrictive licensing and use. Actionable information is pay-walled.</t>
  </si>
  <si>
    <t>Excluded from scope due to licensing restrictions, but some additional control sets may be integrated into SCF as part of this project</t>
  </si>
  <si>
    <t>https://hitrustalliance.net/hitrust-framework</t>
  </si>
  <si>
    <t>Not permitted by HITRUST license</t>
  </si>
  <si>
    <t>Focal Document/ Authoritative Source</t>
  </si>
  <si>
    <t>Health Care focused?</t>
  </si>
  <si>
    <t>GovRAMP</t>
  </si>
  <si>
    <t>GovRAMP (formerly StateRAMP)</t>
  </si>
  <si>
    <t>StateRAMP organization (a 501(c)(6) nonprofit, doing business as GovRAMP)</t>
  </si>
  <si>
    <t>Based on NIST 800-53</t>
  </si>
  <si>
    <t>State and local governments, public sector entities, and cloud service providers seeking authorization to handle their data</t>
  </si>
  <si>
    <t>Rev5</t>
  </si>
  <si>
    <t>Cloud-only hosting focus.</t>
  </si>
  <si>
    <t>Already integrated into SCF, no additional work needed.</t>
  </si>
  <si>
    <t>https://govramp.org/rev-5-templates-and-resources/</t>
  </si>
  <si>
    <t>AU to AZ</t>
  </si>
  <si>
    <t>86 to 441</t>
  </si>
  <si>
    <t>21 to 80</t>
  </si>
  <si>
    <t>FedRamp</t>
  </si>
  <si>
    <t>US federal government; managed by the FedRAMP Program Management Office (PMO) within the US General Services Administration (GSA)</t>
  </si>
  <si>
    <t>US federal agencies and cloud service providers (CSPs) that provide cloud services to those agencies</t>
  </si>
  <si>
    <t>https://www.fedramp.gov/</t>
  </si>
  <si>
    <t xml:space="preserve">EQ to EP
</t>
  </si>
  <si>
    <t>383 to 561</t>
  </si>
  <si>
    <t>86 to 98</t>
  </si>
  <si>
    <t>ISO/IEC 27001</t>
  </si>
  <si>
    <t>ISO 27001</t>
  </si>
  <si>
    <t>International Organization for Standardization (ISO)</t>
  </si>
  <si>
    <t>Very high-level cybersecurity framework</t>
  </si>
  <si>
    <t>The standard is intended for organizations that need to establish, implement, maintain, and continually improve an information security management system (ISMS)</t>
  </si>
  <si>
    <t>Very generic and high level. Not actionable.</t>
  </si>
  <si>
    <t>https://www.iso.org/standard/27001 (paywall)</t>
  </si>
  <si>
    <t>BI</t>
  </si>
  <si>
    <t>System and Organization Controls 2</t>
  </si>
  <si>
    <t>SOC2</t>
  </si>
  <si>
    <t>American Institute of Certified Public Accountants (AICPA)</t>
  </si>
  <si>
    <t>Reporting framework only</t>
  </si>
  <si>
    <t>SOC 2: Service organizations that provide services to user entities and their user auditors; SOC 3: General-use report for users who need assurance about controls but not the detailed SOC 2 report</t>
  </si>
  <si>
    <t>Reporting framework not a Risk Management Framework. For example, reports on an organization’s RMF.</t>
  </si>
  <si>
    <t>https://www.aicpa-cima.com/resources/download/mapping-2017-trust-services-criteria-to-nist-800-53</t>
  </si>
  <si>
    <t xml:space="preserve">https://www.aicpa-cima.com/topic/audit-assurance/audit-and-assurance-greater-than-soc-2 </t>
  </si>
  <si>
    <t>AI</t>
  </si>
  <si>
    <t>HIPAA Administrative Simplification Rule 2013</t>
  </si>
  <si>
    <t>US Department of Health and Human Services (HHS), Office for Civil Rights (OCR)</t>
  </si>
  <si>
    <t>Federal act</t>
  </si>
  <si>
    <t>Covered entities and business associates as defined under HIPAA</t>
  </si>
  <si>
    <t>https://www.hhs.gov/hipaa/for-professionals/privacy/laws-regulations/combined-regulation-text/index.html (combined text)</t>
  </si>
  <si>
    <t>FA</t>
  </si>
  <si>
    <t>NIST 800-66 R2: Implementing the Health Insurance Portability and Accountability Act (HIPAA) Security Rule: A Cybersecurity Resource Guide</t>
  </si>
  <si>
    <t>NIST 800-66 R2</t>
  </si>
  <si>
    <t>National Institute of Standards and Technology (NIST), US Department of Commerce</t>
  </si>
  <si>
    <t>Federal government standard for HIPAA Covered Entities published by NIST</t>
  </si>
  <si>
    <t>Regulated entities (i.e., HIPAA‑covered entities and business associates)</t>
  </si>
  <si>
    <t>R2</t>
  </si>
  <si>
    <t>https://csrc.nist.gov/pubs/sp/800/66/r2/final</t>
  </si>
  <si>
    <t>EY</t>
  </si>
  <si>
    <t>NIST RMF 800‑37, Revision 2: NIST Special Publication 800-37 Revision 2 Risk Management Framework for Information Systems and Organizations A System Life Cycle Approach for Security and Privacy</t>
  </si>
  <si>
    <t>NIST RMF 800-37</t>
  </si>
  <si>
    <t>Federal government standard for IT systems published by NIST</t>
  </si>
  <si>
    <t>Organizations applying the NIST RMF to information systems and organizations, including senior leaders, executives, and system owners</t>
  </si>
  <si>
    <t>Excellent high-level RMF guide.</t>
  </si>
  <si>
    <t>https://nvlpubs.nist.gov/nistpubs/SpecialPublications/NIST.SP.800-37r2.pdf</t>
  </si>
  <si>
    <t>BK</t>
  </si>
  <si>
    <t>Health Industry Cybersecurity Practices</t>
  </si>
  <si>
    <t>HICP</t>
  </si>
  <si>
    <t>US Department of Health and Human Services (HHS), in partnership with the Healthcare and Public Health (HPH) Sector Coordinating Council</t>
  </si>
  <si>
    <t>Alignment between private and public sector health care critical infrastructure</t>
  </si>
  <si>
    <t xml:space="preserve">Practical, voluntary cybersecurity practices to health care organizations </t>
  </si>
  <si>
    <r>
      <t xml:space="preserve">National Critical Infrastructure alignment. Mapped in SCF 2025.4 and </t>
    </r>
    <r>
      <rPr>
        <sz val="11"/>
        <color rgb="FFFF0000"/>
        <rFont val="Open Sans"/>
        <family val="2"/>
      </rPr>
      <t>removed in SCF 2026.1 likely due to overlap with HHS CPG, and NIST 800-66.</t>
    </r>
  </si>
  <si>
    <t>https://405d.hhs.gov/cornerstone/hicp</t>
  </si>
  <si>
    <t>Healthcare and Public Health Cybersecurity Framework Implementation Guide (HHS Administration for Preparedness and Strategic Response Healthcare and Public Health Sector Cybersecurity Framework Implementation Guide  Version 2 March 2023)</t>
  </si>
  <si>
    <t>HPH CFIG</t>
  </si>
  <si>
    <t>Healthcare and Public Health Sector Coordinating Council (HPH SCC), often in collaboration with HHS</t>
  </si>
  <si>
    <t>Provides guidance for implementing a Risk Management Framework</t>
  </si>
  <si>
    <t>Those HPH sector organizations seeking to implement the NIST Cybersecurity Framework</t>
  </si>
  <si>
    <t>An implementation guide to using an RMF, it is not a RMF itself.</t>
  </si>
  <si>
    <t>Under consideration for integration into the Guidance document.</t>
  </si>
  <si>
    <t>https://aspr.hhs.gov/cip/hph-cybersecurity-framework-implementation-guide/Pages/default.aspx</t>
  </si>
  <si>
    <t>https://www.aspr.gov/sites/default/files/2026-05/HPH-Sector-CSF-Implementation-Guide-508.pdf</t>
  </si>
  <si>
    <t>HHS Cybersecurity Performance Goals</t>
  </si>
  <si>
    <t>HHS CPG</t>
  </si>
  <si>
    <t>US Department of Health and Human Services (HHS)</t>
  </si>
  <si>
    <t>Establishes a high-level baseline for health care entities</t>
  </si>
  <si>
    <t>Those seeking voluntary cybersecurity performance goals to help improve cyber resilience in health care</t>
  </si>
  <si>
    <t>Subset of NIST 800-53.</t>
  </si>
  <si>
    <t>https://hhscyber.hhs.gov/documents/cybersecurity-performance-goals.pdf</t>
  </si>
  <si>
    <t>Enterprise Performance Life Cycle (EPLC) Compliance</t>
  </si>
  <si>
    <t>EPLC</t>
  </si>
  <si>
    <t>US Department of Health and Human Services (HHS) and CISA</t>
  </si>
  <si>
    <t>Full compliance lifecycle management</t>
  </si>
  <si>
    <t>Those seeking assistance to manage policy and framework documents as per HHS project lifecycles</t>
  </si>
  <si>
    <t>Focus is only the full software lifecycle.</t>
  </si>
  <si>
    <t>https://www.cisa.gov/resources-tools/services/enterprise-performance-life-cycle-eplc-compliance</t>
  </si>
  <si>
    <t>https://www.hhs.gov/about/agencies/asa/ocio/cybersecurity/enterprise-security-services-line-of-business/index.html</t>
  </si>
  <si>
    <t>NIST SP 800-218 - Secure Software Development Framework (SSDF) Version 1.1</t>
  </si>
  <si>
    <t>NIST 800-218</t>
  </si>
  <si>
    <t>Secure software development</t>
  </si>
  <si>
    <t>Software development organizations</t>
  </si>
  <si>
    <t>Likely applicable to insure jurisdictionally developed and commercial IIS software are developed securely.</t>
  </si>
  <si>
    <t>https://csrc.nist.gov/pubs/sp/800/218/final</t>
  </si>
  <si>
    <t>CX</t>
  </si>
  <si>
    <t>NIST SP 800-53: Security and Privacy Controls for Information Systems and Organizations</t>
  </si>
  <si>
    <t>NIST 800-53</t>
  </si>
  <si>
    <t>General list of controls at a mid-level of detail for most organizations seeking near-pervasive security</t>
  </si>
  <si>
    <t>General purpose</t>
  </si>
  <si>
    <t>R5</t>
  </si>
  <si>
    <t>Most common standard worldwide.</t>
  </si>
  <si>
    <t>https://csrc.nist.gov/pubs/sp/800/53/r5/upd1/final</t>
  </si>
  <si>
    <t>CA to CE, esp. CA</t>
  </si>
  <si>
    <t>89 to 777</t>
  </si>
  <si>
    <t>7 to 105</t>
  </si>
  <si>
    <t>CISA Cross-Sector Cybersecurity Performance Goals (CPG)</t>
  </si>
  <si>
    <t>CISA</t>
  </si>
  <si>
    <t>Cybersecurity and Infrastructure Security Agency</t>
  </si>
  <si>
    <t>This program lists near real-time updated recommended baseline practices, guidance, and federal agency directives and a list of known exploited vulnerabilities</t>
  </si>
  <si>
    <t xml:space="preserve">Critical infrastructure, especiallly federal agencies </t>
  </si>
  <si>
    <t>Constantly updated</t>
  </si>
  <si>
    <t>Designed to provide federal agencies and critical infrastructure near real-time guidance and assistance.</t>
  </si>
  <si>
    <t>Not a set of controls. This is an ongoing series of guidance documents. No work to be done for the Guidance.</t>
  </si>
  <si>
    <t>https://www.cisa.gov/</t>
  </si>
  <si>
    <t>DY</t>
  </si>
  <si>
    <t>NIST Cybersecurity Framework (CSF) v2.0</t>
  </si>
  <si>
    <t>NIST CSF</t>
  </si>
  <si>
    <t>Defines NIST's approach to cybersecurity</t>
  </si>
  <si>
    <t>https://www.nist.gov/cyberframework</t>
  </si>
  <si>
    <t>CO</t>
  </si>
  <si>
    <t>Guide to Protecting the Confidentiality of Personally Identifiable Information (PII)</t>
  </si>
  <si>
    <t>NIST 800-122</t>
  </si>
  <si>
    <t>Practices regarding protection of PII</t>
  </si>
  <si>
    <t>All agencies and other organizations storing regulated PII</t>
  </si>
  <si>
    <t>Useful and detailed information about PII protection mechanisms.</t>
  </si>
  <si>
    <t>Not a set of controls. This is a guidance document. No work to be done for the Guidance.</t>
  </si>
  <si>
    <t>https://nvlpubs.nist.gov/nistpubs/Legacy/SP/nistspecialpublication800-122.pdf</t>
  </si>
  <si>
    <t>Application Container Security Guide</t>
  </si>
  <si>
    <t>NIST 800-190</t>
  </si>
  <si>
    <t>Recommendations for container cybersecurity (Docker, Virtual Machines, etc.)</t>
  </si>
  <si>
    <t>Software deployment organizations</t>
  </si>
  <si>
    <t>Non-control document that cites an applicable subset of NIST 800-53 container controls.</t>
  </si>
  <si>
    <t>https://csrc.nist.gov/pubs/sp/800/190/final</t>
  </si>
  <si>
    <t>Center for Internet Security Benchmarks</t>
  </si>
  <si>
    <t>CIS Benchmarks</t>
  </si>
  <si>
    <t>Center for Internet Security</t>
  </si>
  <si>
    <t>Pragmatic global standard for technical hardening of computers and related technologies</t>
  </si>
  <si>
    <t>CIS guides, test suites, benchmarks, and controls would be used by field IT staff to harden specific systems</t>
  </si>
  <si>
    <t>Maps the CIS domains to NIST 800-53 controls.</t>
  </si>
  <si>
    <t>https://www.cisecurity.org/controls/v8-1</t>
  </si>
  <si>
    <t>AL to AO</t>
  </si>
  <si>
    <t>104 to 234</t>
  </si>
  <si>
    <t>35 to 62</t>
  </si>
  <si>
    <t>CSA Cloud Controls Matrix</t>
  </si>
  <si>
    <t>CSA CCM</t>
  </si>
  <si>
    <t>Cloud Security Alliance</t>
  </si>
  <si>
    <t>Meta Framework focused only on cloud cybersecurity controls</t>
  </si>
  <si>
    <t>Cloud-hosted applications</t>
  </si>
  <si>
    <t>Maps to many frameworks.</t>
  </si>
  <si>
    <t>https://cloudsecurityalliance.org/artifacts/cloud-controls-matrix-v4-1</t>
  </si>
  <si>
    <t>AH,AI</t>
  </si>
  <si>
    <t>Cloud Service Provider Well-Architected Framework</t>
  </si>
  <si>
    <t>Federated across multiple cloud providers</t>
  </si>
  <si>
    <t>Provides cloud provider-specific best practices</t>
  </si>
  <si>
    <t>This is not a single standard or document. It's a series of documents and patterns by multiple cloud providers.</t>
  </si>
  <si>
    <t>Not a set of controls. This is a series of guidance documents. No work to be done for the Guidance.</t>
  </si>
  <si>
    <t>OWASP Top 10 Most Critical Web Application Security Risks</t>
  </si>
  <si>
    <t>OWASP Top 10</t>
  </si>
  <si>
    <t>OWASP Foundation</t>
  </si>
  <si>
    <t>To start the process of secure web application development for inexperienced organizations</t>
  </si>
  <si>
    <t>New web application developers; note that the "Top 10" list translates to about 130 SCF controls</t>
  </si>
  <si>
    <t>OWASP to NIST mapping is a community effort. OWASP sponsored the PyTM project.</t>
  </si>
  <si>
    <t>https://www.owasp.org/index.php/Category:OWASP_Top_Ten_Project</t>
  </si>
  <si>
    <t>https://owasp.org/Top10/2025/</t>
  </si>
  <si>
    <t>DA</t>
  </si>
  <si>
    <t>OTHERS - TO CONSIDER: 
800-97
800-175A, 800-175B
800-205
800-92
800-121
800-61
800-128
800-34
800-102
800-89
800-177
800-63B
800-100
800-39
800-40
800-88
800-127
800-63B</t>
  </si>
  <si>
    <t>NIST</t>
  </si>
  <si>
    <t>These NIST standards were referenced in prior AIRA security documentation. They are valuable sources of information for various topics such as wireless communications, networking, and attribute management.</t>
  </si>
  <si>
    <t>Multiple</t>
  </si>
  <si>
    <t>Cite as reference materials.</t>
  </si>
  <si>
    <t xml:space="preserve">COMBINED: 
SOC2 + 
ISO + 
800-37 + 
800-218 + 
NIST CSF
OWASP + 
CISA + 
HIPAA Admin Simpl. +
Security Rule/ 800-66 + 
</t>
  </si>
  <si>
    <t>Various</t>
  </si>
  <si>
    <t>As suggested, an assessment was made of a combination of these standards combined as if they were a single control set/RMF.</t>
  </si>
  <si>
    <t>The score reaches parity with the SCF based on the established evaluation criteria.  For this exercise we combined all of the above individual frameworks (except SCF and HITRUST) into a single row in this evaluation matrix.</t>
  </si>
  <si>
    <t>This could be an alternative to using SCF. A challenge remains of reconciling and combining the multiple frameworks. We will continue to focus on SCF for the Guidance document for these reasons. But if an organization does not want to adopt SCF, then combining each of the above standards is a viable, although difficult, approach.</t>
  </si>
  <si>
    <t>IIS-Specific Resources</t>
  </si>
  <si>
    <t>Has Detailed, Actionable controls?</t>
  </si>
  <si>
    <t>CDC IIS Functional Standards</t>
  </si>
  <si>
    <t>US Centers for Disease Control and Prevention (CDC)</t>
  </si>
  <si>
    <t>IIS-specific high-level goals and requirements, including security</t>
  </si>
  <si>
    <t>State, local, and territorial immunization information systems programs and their implementers</t>
  </si>
  <si>
    <t>Good, high-level cybersecurity guidance.</t>
  </si>
  <si>
    <t>Will be integrated into 2026 AIRA Security Guidance document. May become a new SCF control set in the future.</t>
  </si>
  <si>
    <t>https://www.cdc.gov/iis/functional-standards/resource.html</t>
  </si>
  <si>
    <t>https://www.cdc.gov/iis/functional-standards/introduction.html</t>
  </si>
  <si>
    <t>Business Continuity Planning for Immunization Information System Programs</t>
  </si>
  <si>
    <t>MIROW: Business Continuity Planning</t>
  </si>
  <si>
    <t>AIRA</t>
  </si>
  <si>
    <t>Helps IIS programs develop and implement business continuity plans and management systems in alignment with best practices</t>
  </si>
  <si>
    <t>IIS-specific materials. Very useful and relevant.</t>
  </si>
  <si>
    <t>https://repository.immregistries.org/resource/business-continuity-planning-for-immunization-information-system-programs/</t>
  </si>
  <si>
    <t>Confidentiality and Privacy Considerations for IIS</t>
  </si>
  <si>
    <t>AIRA Privacy Guide</t>
  </si>
  <si>
    <t>Assists IIS in meeting legal requirements for protecting the privacy of individuals and the confidentiality of information in IIS</t>
  </si>
  <si>
    <t>https://repository.immregistries.org/resource/aira-confidentiality-and-privacy-considerations-for-iis/</t>
  </si>
  <si>
    <t>Security Guidance Considerations for IIS</t>
  </si>
  <si>
    <t>AIRA Security Guide</t>
  </si>
  <si>
    <t xml:space="preserve">Provides guidance on industry standards and best practices for addressing common security concerns </t>
  </si>
  <si>
    <t>Superseded by the current work project.</t>
  </si>
  <si>
    <t>Immunization Information System (IIS) Baseline Requirements Traceability Matrix (RTM)</t>
  </si>
  <si>
    <t>IIS RTM</t>
  </si>
  <si>
    <t>Public Health Informatics Institute</t>
  </si>
  <si>
    <t>Clarifies minimum expectations of IIS technology in support of IIS Functional Standards and programmatic and immunization stakeholder needs</t>
  </si>
  <si>
    <t>Very good mid-level of detail cybersecurity guidance plus functional requirements for an IIS of which many have cybersecurity considerations.</t>
  </si>
  <si>
    <t>https://phii.org/what-we-do/iis-hub/iis-operations/requirements-2/</t>
  </si>
  <si>
    <t xml:space="preserve">This environmental scan was developed under a Cooperative Agreement between the American Immunization Registry Association (AIRA) and the Centers for Disease Control and Prevention (CDC), supplement award number 6 NH23IP922665-02-01. </t>
  </si>
  <si>
    <t xml:space="preserve">Evaluation Criteria </t>
  </si>
  <si>
    <t>Notes</t>
  </si>
  <si>
    <t>Weight 
(5 =high, 1=low)</t>
  </si>
  <si>
    <t>Is this resource less than 12 months old?</t>
  </si>
  <si>
    <t>Is this already mapped in the Secure Controls Framework?</t>
  </si>
  <si>
    <t>Is this resource open source?</t>
  </si>
  <si>
    <t>Does this allow for free use?</t>
  </si>
  <si>
    <t>Does this suggest detailed, actionable controls?</t>
  </si>
  <si>
    <t>Maps to a NIST artifact</t>
  </si>
  <si>
    <t>Is this a true RMF?</t>
  </si>
  <si>
    <t>Is this focused on health care IT?</t>
  </si>
  <si>
    <t>Relevant to IIS?</t>
  </si>
  <si>
    <t>Score</t>
  </si>
  <si>
    <t>Date</t>
  </si>
  <si>
    <t>Author(s)</t>
  </si>
  <si>
    <t>Description</t>
  </si>
  <si>
    <t>Eric Heflin, Erin Roche</t>
  </si>
  <si>
    <t>First version sent to AP and CDC for review</t>
  </si>
  <si>
    <t>Eric Heflin</t>
  </si>
  <si>
    <t>Internal edits, added more focal documents</t>
  </si>
  <si>
    <t>Erin Roch</t>
  </si>
  <si>
    <t>Eric Heflin, Erin Roche, Tesha Lucas</t>
  </si>
  <si>
    <t>Updated to include the background tab</t>
  </si>
  <si>
    <t>Tesha Lucas, Eric Heflin</t>
  </si>
  <si>
    <t>Updated to reflect copyediting guidance</t>
  </si>
  <si>
    <t>No longer included in SCF.</t>
  </si>
  <si>
    <t>EVALUATION MATRIX</t>
  </si>
  <si>
    <t xml:space="preserve">Franchesca Benjamin </t>
  </si>
  <si>
    <t>Updated to SCF 2026.1, final deliverable, provided to the CDC and the AP in fulfillment of the environmental survey deliverable</t>
  </si>
  <si>
    <t>Updated to reflect AIRA graphic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</si>
</sst>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3"/>
      <name val="Open Sans"/>
      <family val="2"/>
      <charset val="1"/>
    </font>
    <font>
      <sz val="11"/>
      <name val="Open Sans"/>
      <family val="2"/>
      <charset val="1"/>
    </font>
    <font>
      <b/>
      <sz val="11"/>
      <color theme="0"/>
      <name val="Open Sans"/>
      <family val="2"/>
      <charset val="1"/>
    </font>
    <font>
      <u/>
      <sz val="11"/>
      <color theme="10"/>
      <name val="Aptos Narrow"/>
      <family val="2"/>
      <scheme val="minor"/>
    </font>
    <font>
      <u/>
      <sz val="11"/>
      <color theme="10"/>
      <name val="Open Sans"/>
      <family val="2"/>
    </font>
    <font>
      <sz val="11"/>
      <name val="Open Sans"/>
      <family val="2"/>
    </font>
    <font>
      <b/>
      <sz val="11"/>
      <color theme="0"/>
      <name val="Open Sans"/>
      <family val="2"/>
    </font>
    <font>
      <sz val="11"/>
      <color rgb="FF000000"/>
      <name val="Open Sans"/>
      <family val="2"/>
    </font>
    <font>
      <sz val="11"/>
      <color rgb="FFFF0000"/>
      <name val="Open Sans"/>
      <family val="2"/>
    </font>
    <font>
      <sz val="11"/>
      <color theme="1"/>
      <name val="Open Sans"/>
      <family val="2"/>
    </font>
    <font>
      <sz val="11"/>
      <color theme="1"/>
      <name val="Calibri"/>
      <family val="2"/>
    </font>
    <font>
      <b/>
      <sz val="18"/>
      <color rgb="FFFFFFFF"/>
      <name val="Open Sans"/>
      <family val="2"/>
    </font>
    <font>
      <b/>
      <sz val="12"/>
      <color rgb="FFFFFFFF"/>
      <name val="Open Sans"/>
      <family val="2"/>
    </font>
    <font>
      <sz val="10"/>
      <color rgb="FF1F2933"/>
      <name val="Open Sans"/>
      <family val="2"/>
    </font>
    <font>
      <b/>
      <sz val="10"/>
      <color rgb="FF1F2933"/>
      <name val="Open Sans"/>
      <family val="2"/>
    </font>
    <font>
      <b/>
      <sz val="11"/>
      <name val="Open Sans"/>
      <family val="2"/>
    </font>
    <font>
      <b/>
      <strike/>
      <sz val="11"/>
      <name val="Open Sans"/>
      <family val="2"/>
    </font>
    <font>
      <b/>
      <sz val="13"/>
      <color rgb="FF000000"/>
      <name val="Open Sans"/>
      <family val="2"/>
    </font>
    <font>
      <sz val="9"/>
      <color indexed="81"/>
      <name val="Tahoma"/>
      <family val="2"/>
    </font>
    <font>
      <b/>
      <sz val="9"/>
      <color indexed="81"/>
      <name val="Tahoma"/>
      <family val="2"/>
    </font>
    <font>
      <b/>
      <sz val="11"/>
      <color theme="3"/>
      <name val="Open Sans"/>
      <family val="2"/>
    </font>
  </fonts>
  <fills count="9">
    <fill>
      <patternFill patternType="none"/>
    </fill>
    <fill>
      <patternFill patternType="gray125"/>
    </fill>
    <fill>
      <patternFill patternType="solid">
        <fgColor rgb="FF183244"/>
        <bgColor rgb="FF003366"/>
      </patternFill>
    </fill>
    <fill>
      <patternFill patternType="solid">
        <fgColor rgb="FFEAEAEA"/>
        <bgColor rgb="FFFFFFFF"/>
      </patternFill>
    </fill>
    <fill>
      <patternFill patternType="solid">
        <fgColor theme="0"/>
        <bgColor indexed="64"/>
      </patternFill>
    </fill>
    <fill>
      <patternFill patternType="solid">
        <fgColor theme="9" tint="-0.499984740745262"/>
        <bgColor rgb="FF808080"/>
      </patternFill>
    </fill>
    <fill>
      <patternFill patternType="solid">
        <fgColor theme="3"/>
        <bgColor indexed="64"/>
      </patternFill>
    </fill>
    <fill>
      <patternFill patternType="solid">
        <fgColor theme="7"/>
        <bgColor rgb="FF808080"/>
      </patternFill>
    </fill>
    <fill>
      <patternFill patternType="solid">
        <fgColor theme="9"/>
        <bgColor indexed="64"/>
      </patternFill>
    </fill>
  </fills>
  <borders count="7">
    <border>
      <left/>
      <right/>
      <top/>
      <bottom/>
      <diagonal/>
    </border>
    <border>
      <left/>
      <right/>
      <top/>
      <bottom style="thin">
        <color auto="1"/>
      </bottom>
      <diagonal/>
    </border>
    <border>
      <left style="thin">
        <color auto="1"/>
      </left>
      <right/>
      <top/>
      <bottom style="thin">
        <color auto="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auto="1"/>
      </left>
      <right/>
      <top/>
      <bottom/>
      <diagonal/>
    </border>
  </borders>
  <cellStyleXfs count="3">
    <xf numFmtId="0" fontId="0" fillId="0" borderId="0"/>
    <xf numFmtId="0" fontId="4" fillId="0" borderId="0" applyNumberFormat="0" applyFill="0" applyBorder="0" applyAlignment="0" applyProtection="0"/>
    <xf numFmtId="0" fontId="11" fillId="0" borderId="0"/>
  </cellStyleXfs>
  <cellXfs count="54">
    <xf numFmtId="0" fontId="0" fillId="0" borderId="0" xfId="0"/>
    <xf numFmtId="0" fontId="10" fillId="0" borderId="0" xfId="0" applyFont="1" applyAlignment="1">
      <alignment horizontal="left" vertical="top"/>
    </xf>
    <xf numFmtId="0" fontId="10" fillId="0" borderId="0" xfId="0" applyFont="1" applyAlignment="1">
      <alignment horizontal="left" vertical="top" wrapText="1"/>
    </xf>
    <xf numFmtId="0" fontId="0" fillId="0" borderId="0" xfId="0" applyAlignment="1">
      <alignment vertical="top"/>
    </xf>
    <xf numFmtId="0" fontId="0" fillId="0" borderId="0" xfId="0" applyAlignment="1">
      <alignment vertical="top" wrapText="1"/>
    </xf>
    <xf numFmtId="0" fontId="10" fillId="0" borderId="0" xfId="2" applyFont="1" applyAlignment="1">
      <alignment vertical="center"/>
    </xf>
    <xf numFmtId="0" fontId="1" fillId="0" borderId="0" xfId="0" applyFont="1" applyAlignment="1">
      <alignment horizontal="left" vertical="center" wrapText="1"/>
    </xf>
    <xf numFmtId="0" fontId="0" fillId="0" borderId="0" xfId="0" applyAlignment="1">
      <alignment horizontal="center" vertical="top"/>
    </xf>
    <xf numFmtId="0" fontId="2" fillId="0" borderId="0" xfId="0" applyFont="1" applyAlignment="1">
      <alignment horizontal="left" vertical="top" wrapText="1"/>
    </xf>
    <xf numFmtId="0" fontId="7"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1"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5" borderId="1" xfId="0" applyFont="1" applyFill="1" applyBorder="1" applyAlignment="1">
      <alignment horizontal="left" vertical="top" wrapText="1"/>
    </xf>
    <xf numFmtId="0" fontId="0" fillId="0" borderId="0" xfId="0" applyAlignment="1">
      <alignment horizontal="left" vertical="top"/>
    </xf>
    <xf numFmtId="0" fontId="1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4" xfId="0" applyFont="1" applyFill="1" applyBorder="1" applyAlignment="1">
      <alignment horizontal="left" vertical="top"/>
    </xf>
    <xf numFmtId="0" fontId="6" fillId="3" borderId="5" xfId="0" applyFont="1" applyFill="1" applyBorder="1" applyAlignment="1">
      <alignment horizontal="left" vertical="top"/>
    </xf>
    <xf numFmtId="0" fontId="6" fillId="3" borderId="0" xfId="0" applyFont="1" applyFill="1" applyAlignment="1">
      <alignment horizontal="left" vertical="top" wrapText="1"/>
    </xf>
    <xf numFmtId="0" fontId="5" fillId="3" borderId="0" xfId="1" applyFont="1" applyFill="1" applyBorder="1" applyAlignment="1" applyProtection="1">
      <alignment horizontal="left" vertical="top" wrapText="1"/>
    </xf>
    <xf numFmtId="0" fontId="6" fillId="3" borderId="0" xfId="0" applyFont="1" applyFill="1" applyAlignment="1">
      <alignment horizontal="left" vertical="top"/>
    </xf>
    <xf numFmtId="0" fontId="6" fillId="3" borderId="6" xfId="0" applyFont="1" applyFill="1" applyBorder="1" applyAlignment="1">
      <alignment horizontal="left" vertical="top"/>
    </xf>
    <xf numFmtId="0" fontId="16" fillId="4" borderId="0" xfId="0" applyFont="1" applyFill="1" applyAlignment="1">
      <alignment horizontal="left" vertical="top" wrapText="1"/>
    </xf>
    <xf numFmtId="0" fontId="6" fillId="4" borderId="0" xfId="0" applyFont="1" applyFill="1" applyAlignment="1">
      <alignment horizontal="left" vertical="top" wrapText="1"/>
    </xf>
    <xf numFmtId="0" fontId="6" fillId="4" borderId="0" xfId="0" applyFont="1" applyFill="1" applyAlignment="1">
      <alignment horizontal="left" vertical="top"/>
    </xf>
    <xf numFmtId="0" fontId="5" fillId="4" borderId="0" xfId="1" applyFont="1" applyFill="1" applyBorder="1" applyAlignment="1" applyProtection="1">
      <alignment horizontal="left" vertical="top" wrapText="1"/>
    </xf>
    <xf numFmtId="0" fontId="6" fillId="4" borderId="6" xfId="0" applyFont="1" applyFill="1" applyBorder="1" applyAlignment="1">
      <alignment horizontal="left" vertical="top"/>
    </xf>
    <xf numFmtId="0" fontId="7" fillId="2" borderId="1" xfId="0" applyFont="1" applyFill="1" applyBorder="1" applyAlignment="1">
      <alignment horizontal="left" vertical="top" wrapText="1"/>
    </xf>
    <xf numFmtId="0" fontId="16" fillId="0" borderId="0" xfId="0" applyFont="1"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5" fillId="0" borderId="0" xfId="1" applyFont="1" applyBorder="1" applyAlignment="1" applyProtection="1">
      <alignment horizontal="left" vertical="top" wrapText="1"/>
    </xf>
    <xf numFmtId="0" fontId="6" fillId="0" borderId="6" xfId="0" applyFont="1" applyBorder="1" applyAlignment="1">
      <alignment horizontal="left" vertical="top"/>
    </xf>
    <xf numFmtId="0" fontId="16" fillId="3" borderId="0" xfId="0" applyFont="1" applyFill="1" applyAlignment="1">
      <alignment horizontal="left" vertical="top" wrapText="1"/>
    </xf>
    <xf numFmtId="0" fontId="8" fillId="3" borderId="0" xfId="0" applyFont="1" applyFill="1" applyAlignment="1">
      <alignment horizontal="left" vertical="top" wrapText="1"/>
    </xf>
    <xf numFmtId="0" fontId="17" fillId="3" borderId="0" xfId="0" applyFont="1" applyFill="1" applyAlignment="1">
      <alignment horizontal="left" vertical="top" wrapText="1"/>
    </xf>
    <xf numFmtId="0" fontId="5" fillId="0" borderId="0" xfId="1" applyFont="1" applyAlignment="1">
      <alignment horizontal="left" vertical="top" wrapText="1"/>
    </xf>
    <xf numFmtId="0" fontId="21" fillId="7" borderId="2" xfId="0" applyFont="1" applyFill="1" applyBorder="1" applyAlignment="1">
      <alignment horizontal="left" vertical="top" wrapText="1"/>
    </xf>
    <xf numFmtId="0" fontId="21" fillId="7" borderId="1" xfId="0" applyFont="1" applyFill="1"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xf>
    <xf numFmtId="0" fontId="2" fillId="3" borderId="0" xfId="0" applyFont="1" applyFill="1" applyAlignment="1">
      <alignment horizontal="left" vertical="top" wrapText="1"/>
    </xf>
    <xf numFmtId="0" fontId="2" fillId="3" borderId="0" xfId="0" applyFont="1" applyFill="1" applyAlignment="1">
      <alignment horizontal="left" vertical="top"/>
    </xf>
    <xf numFmtId="14" fontId="10" fillId="0" borderId="0" xfId="0" applyNumberFormat="1" applyFont="1" applyAlignment="1">
      <alignment horizontal="left" vertical="top"/>
    </xf>
    <xf numFmtId="0" fontId="2" fillId="8" borderId="0" xfId="0" applyFont="1" applyFill="1" applyAlignment="1">
      <alignment horizontal="left" vertical="top" wrapText="1"/>
    </xf>
    <xf numFmtId="0" fontId="18" fillId="0" borderId="0" xfId="0" applyFont="1" applyAlignment="1">
      <alignment horizontal="left" vertical="top" wrapText="1"/>
    </xf>
    <xf numFmtId="0" fontId="14" fillId="0" borderId="0" xfId="2" applyFont="1" applyAlignment="1">
      <alignment horizontal="left" vertical="center" wrapText="1"/>
    </xf>
    <xf numFmtId="0" fontId="13" fillId="6" borderId="0" xfId="2" applyFont="1" applyFill="1" applyAlignment="1">
      <alignment vertical="center" wrapText="1"/>
    </xf>
    <xf numFmtId="0" fontId="0" fillId="0" borderId="0" xfId="0" applyAlignment="1">
      <alignment horizontal="center" vertical="top"/>
    </xf>
    <xf numFmtId="0" fontId="12" fillId="4" borderId="0" xfId="2" applyFont="1" applyFill="1" applyAlignment="1">
      <alignment horizontal="left" vertical="center" wrapText="1"/>
    </xf>
    <xf numFmtId="0" fontId="3" fillId="2" borderId="1" xfId="0" applyFont="1" applyFill="1" applyBorder="1" applyAlignment="1">
      <alignment horizontal="center" vertical="center" wrapText="1"/>
    </xf>
    <xf numFmtId="0" fontId="1" fillId="0" borderId="0" xfId="0" applyFont="1" applyAlignment="1">
      <alignment horizontal="left" vertical="top" wrapText="1"/>
    </xf>
  </cellXfs>
  <cellStyles count="3">
    <cellStyle name="Hyperlink" xfId="1" builtinId="8"/>
    <cellStyle name="Normal" xfId="0" builtinId="0"/>
    <cellStyle name="Normal 2" xfId="2" xr:uid="{8A40050A-7085-4672-A24C-4FC921668E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285751</xdr:colOff>
      <xdr:row>0</xdr:row>
      <xdr:rowOff>392202</xdr:rowOff>
    </xdr:from>
    <xdr:to>
      <xdr:col>1</xdr:col>
      <xdr:colOff>933451</xdr:colOff>
      <xdr:row>0</xdr:row>
      <xdr:rowOff>1173799</xdr:rowOff>
    </xdr:to>
    <xdr:pic>
      <xdr:nvPicPr>
        <xdr:cNvPr id="4" name="Picture 3">
          <a:extLst>
            <a:ext uri="{FF2B5EF4-FFF2-40B4-BE49-F238E27FC236}">
              <a16:creationId xmlns:a16="http://schemas.microsoft.com/office/drawing/2014/main" id="{46D8C52D-06EB-795C-7398-6B542D398A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1" y="392202"/>
          <a:ext cx="2247900" cy="781597"/>
        </a:xfrm>
        <a:prstGeom prst="rect">
          <a:avLst/>
        </a:prstGeom>
      </xdr:spPr>
    </xdr:pic>
    <xdr:clientData/>
  </xdr:twoCellAnchor>
  <xdr:twoCellAnchor>
    <xdr:from>
      <xdr:col>0</xdr:col>
      <xdr:colOff>180975</xdr:colOff>
      <xdr:row>0</xdr:row>
      <xdr:rowOff>1257300</xdr:rowOff>
    </xdr:from>
    <xdr:to>
      <xdr:col>2</xdr:col>
      <xdr:colOff>1943100</xdr:colOff>
      <xdr:row>1</xdr:row>
      <xdr:rowOff>133350</xdr:rowOff>
    </xdr:to>
    <xdr:sp macro="" textlink="">
      <xdr:nvSpPr>
        <xdr:cNvPr id="6" name="TextBox 5">
          <a:extLst>
            <a:ext uri="{FF2B5EF4-FFF2-40B4-BE49-F238E27FC236}">
              <a16:creationId xmlns:a16="http://schemas.microsoft.com/office/drawing/2014/main" id="{14B22ACB-EBC8-7557-E47A-373041C5BA79}"/>
            </a:ext>
          </a:extLst>
        </xdr:cNvPr>
        <xdr:cNvSpPr txBox="1"/>
      </xdr:nvSpPr>
      <xdr:spPr>
        <a:xfrm>
          <a:off x="180975" y="1257300"/>
          <a:ext cx="6562725"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800" b="1">
              <a:solidFill>
                <a:schemeClr val="accent2"/>
              </a:solidFill>
              <a:latin typeface="Roboto Condensed" panose="02000000000000000000" pitchFamily="2" charset="0"/>
              <a:ea typeface="Roboto Condensed" panose="02000000000000000000" pitchFamily="2" charset="0"/>
              <a:cs typeface="Open Sans" panose="020B0606030504020204" pitchFamily="34" charset="0"/>
            </a:rPr>
            <a:t>Environmental Scan &amp; Evaluation Matrix</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171450</xdr:colOff>
      <xdr:row>1</xdr:row>
      <xdr:rowOff>133350</xdr:rowOff>
    </xdr:from>
    <xdr:to>
      <xdr:col>1</xdr:col>
      <xdr:colOff>1752600</xdr:colOff>
      <xdr:row>3</xdr:row>
      <xdr:rowOff>85725</xdr:rowOff>
    </xdr:to>
    <xdr:sp macro="" textlink="">
      <xdr:nvSpPr>
        <xdr:cNvPr id="4" name="TextBox 3">
          <a:extLst>
            <a:ext uri="{FF2B5EF4-FFF2-40B4-BE49-F238E27FC236}">
              <a16:creationId xmlns:a16="http://schemas.microsoft.com/office/drawing/2014/main" id="{232E290A-3688-471E-8896-6AB4AFACF5D5}"/>
            </a:ext>
          </a:extLst>
        </xdr:cNvPr>
        <xdr:cNvSpPr txBox="1"/>
      </xdr:nvSpPr>
      <xdr:spPr>
        <a:xfrm>
          <a:off x="171450" y="1114425"/>
          <a:ext cx="3457575" cy="828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800" b="1">
              <a:solidFill>
                <a:schemeClr val="accent2"/>
              </a:solidFill>
              <a:latin typeface="Roboto Condensed" panose="02000000000000000000" pitchFamily="2" charset="0"/>
              <a:ea typeface="Roboto Condensed" panose="02000000000000000000" pitchFamily="2" charset="0"/>
              <a:cs typeface="Open Sans" panose="020B0606030504020204" pitchFamily="34" charset="0"/>
            </a:rPr>
            <a:t>Cybersecurity Frameworks: Environmental Scan and Evaluation</a:t>
          </a:r>
        </a:p>
        <a:p>
          <a:r>
            <a:rPr lang="en-US" sz="1200" b="0">
              <a:solidFill>
                <a:schemeClr val="accent1"/>
              </a:solidFill>
              <a:latin typeface="Roboto Condensed" panose="02000000000000000000" pitchFamily="2" charset="0"/>
              <a:ea typeface="Roboto Condensed" panose="02000000000000000000" pitchFamily="2" charset="0"/>
              <a:cs typeface="Open Sans" panose="020B0606030504020204" pitchFamily="34" charset="0"/>
            </a:rPr>
            <a:t>Version 7</a:t>
          </a:r>
        </a:p>
      </xdr:txBody>
    </xdr:sp>
    <xdr:clientData/>
  </xdr:twoCellAnchor>
  <xdr:twoCellAnchor editAs="oneCell">
    <xdr:from>
      <xdr:col>0</xdr:col>
      <xdr:colOff>276225</xdr:colOff>
      <xdr:row>0</xdr:row>
      <xdr:rowOff>285750</xdr:rowOff>
    </xdr:from>
    <xdr:to>
      <xdr:col>1</xdr:col>
      <xdr:colOff>647700</xdr:colOff>
      <xdr:row>1</xdr:row>
      <xdr:rowOff>86272</xdr:rowOff>
    </xdr:to>
    <xdr:pic>
      <xdr:nvPicPr>
        <xdr:cNvPr id="2" name="Picture 1">
          <a:extLst>
            <a:ext uri="{FF2B5EF4-FFF2-40B4-BE49-F238E27FC236}">
              <a16:creationId xmlns:a16="http://schemas.microsoft.com/office/drawing/2014/main" id="{4281E500-D592-4E90-893E-8A2F100736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2247900" cy="7815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0</xdr:row>
      <xdr:rowOff>1000125</xdr:rowOff>
    </xdr:from>
    <xdr:to>
      <xdr:col>2</xdr:col>
      <xdr:colOff>1714500</xdr:colOff>
      <xdr:row>1</xdr:row>
      <xdr:rowOff>542925</xdr:rowOff>
    </xdr:to>
    <xdr:sp macro="" textlink="">
      <xdr:nvSpPr>
        <xdr:cNvPr id="3" name="TextBox 2">
          <a:extLst>
            <a:ext uri="{FF2B5EF4-FFF2-40B4-BE49-F238E27FC236}">
              <a16:creationId xmlns:a16="http://schemas.microsoft.com/office/drawing/2014/main" id="{90D2481E-5689-489F-B466-85C207FD7CE4}"/>
            </a:ext>
          </a:extLst>
        </xdr:cNvPr>
        <xdr:cNvSpPr txBox="1"/>
      </xdr:nvSpPr>
      <xdr:spPr>
        <a:xfrm>
          <a:off x="114300" y="1000125"/>
          <a:ext cx="5429250" cy="771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800" b="1">
              <a:solidFill>
                <a:schemeClr val="accent2"/>
              </a:solidFill>
              <a:latin typeface="Roboto Condensed" panose="02000000000000000000" pitchFamily="2" charset="0"/>
              <a:ea typeface="Roboto Condensed" panose="02000000000000000000" pitchFamily="2" charset="0"/>
              <a:cs typeface="Open Sans" panose="020B0606030504020204" pitchFamily="34" charset="0"/>
            </a:rPr>
            <a:t>Cybersecurity Frameworks: </a:t>
          </a:r>
          <a:br>
            <a:rPr lang="en-US" sz="1800" b="1">
              <a:solidFill>
                <a:schemeClr val="accent2"/>
              </a:solidFill>
              <a:latin typeface="Roboto Condensed" panose="02000000000000000000" pitchFamily="2" charset="0"/>
              <a:ea typeface="Roboto Condensed" panose="02000000000000000000" pitchFamily="2" charset="0"/>
              <a:cs typeface="Open Sans" panose="020B0606030504020204" pitchFamily="34" charset="0"/>
            </a:rPr>
          </a:br>
          <a:r>
            <a:rPr lang="en-US" sz="1800" b="1">
              <a:solidFill>
                <a:schemeClr val="accent2"/>
              </a:solidFill>
              <a:latin typeface="Roboto Condensed" panose="02000000000000000000" pitchFamily="2" charset="0"/>
              <a:ea typeface="Roboto Condensed" panose="02000000000000000000" pitchFamily="2" charset="0"/>
              <a:cs typeface="Open Sans" panose="020B0606030504020204" pitchFamily="34" charset="0"/>
            </a:rPr>
            <a:t>Evaluation Criteria and Evaluation Matrix</a:t>
          </a:r>
        </a:p>
      </xdr:txBody>
    </xdr:sp>
    <xdr:clientData/>
  </xdr:twoCellAnchor>
  <xdr:twoCellAnchor editAs="oneCell">
    <xdr:from>
      <xdr:col>0</xdr:col>
      <xdr:colOff>219075</xdr:colOff>
      <xdr:row>0</xdr:row>
      <xdr:rowOff>247650</xdr:rowOff>
    </xdr:from>
    <xdr:to>
      <xdr:col>1</xdr:col>
      <xdr:colOff>552450</xdr:colOff>
      <xdr:row>0</xdr:row>
      <xdr:rowOff>1029247</xdr:rowOff>
    </xdr:to>
    <xdr:pic>
      <xdr:nvPicPr>
        <xdr:cNvPr id="8" name="Picture 7">
          <a:extLst>
            <a:ext uri="{FF2B5EF4-FFF2-40B4-BE49-F238E27FC236}">
              <a16:creationId xmlns:a16="http://schemas.microsoft.com/office/drawing/2014/main" id="{B5659046-8227-44BC-99DD-B62FD8951A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247650"/>
          <a:ext cx="2247900" cy="781597"/>
        </a:xfrm>
        <a:prstGeom prst="rect">
          <a:avLst/>
        </a:prstGeom>
      </xdr:spPr>
    </xdr:pic>
    <xdr:clientData/>
  </xdr:twoCellAnchor>
</xdr:wsDr>
</file>

<file path=xl/theme/theme1.xml><?xml version="1.0" encoding="utf-8"?>
<a:theme xmlns:a="http://schemas.openxmlformats.org/drawingml/2006/main" name="Office Theme">
  <a:themeElements>
    <a:clrScheme name="AIRA Main Style">
      <a:dk1>
        <a:sysClr val="windowText" lastClr="000000"/>
      </a:dk1>
      <a:lt1>
        <a:sysClr val="window" lastClr="FFFFFF"/>
      </a:lt1>
      <a:dk2>
        <a:srgbClr val="1C3C50"/>
      </a:dk2>
      <a:lt2>
        <a:srgbClr val="CCCCCB"/>
      </a:lt2>
      <a:accent1>
        <a:srgbClr val="629F44"/>
      </a:accent1>
      <a:accent2>
        <a:srgbClr val="1C3C50"/>
      </a:accent2>
      <a:accent3>
        <a:srgbClr val="8098A4"/>
      </a:accent3>
      <a:accent4>
        <a:srgbClr val="C9E2CA"/>
      </a:accent4>
      <a:accent5>
        <a:srgbClr val="ECBC0A"/>
      </a:accent5>
      <a:accent6>
        <a:srgbClr val="F2F2F2"/>
      </a:accent6>
      <a:hlink>
        <a:srgbClr val="629F44"/>
      </a:hlink>
      <a:folHlink>
        <a:srgbClr val="629F44"/>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405d.hhs.gov/cornerstone/hicp" TargetMode="External"/><Relationship Id="rId18" Type="http://schemas.openxmlformats.org/officeDocument/2006/relationships/hyperlink" Target="https://www.hhs.gov/about/agencies/asa/ocio/cybersecurity/enterprise-security-services-line-of-business/index.html" TargetMode="External"/><Relationship Id="rId26" Type="http://schemas.openxmlformats.org/officeDocument/2006/relationships/hyperlink" Target="https://www.nist.gov/cyberframework" TargetMode="External"/><Relationship Id="rId3" Type="http://schemas.openxmlformats.org/officeDocument/2006/relationships/hyperlink" Target="https://www.fedramp.gov/" TargetMode="External"/><Relationship Id="rId21" Type="http://schemas.openxmlformats.org/officeDocument/2006/relationships/hyperlink" Target="https://repository.immregistries.org/resource/business-continuity-planning-for-immunization-information-system-programs/" TargetMode="External"/><Relationship Id="rId34" Type="http://schemas.openxmlformats.org/officeDocument/2006/relationships/drawing" Target="../drawings/drawing2.xml"/><Relationship Id="rId7" Type="http://schemas.openxmlformats.org/officeDocument/2006/relationships/hyperlink" Target="https://www.aicpa-cima.com/topic/audit-assurance/audit-and-assurance-greater-than-soc-2" TargetMode="External"/><Relationship Id="rId12" Type="http://schemas.openxmlformats.org/officeDocument/2006/relationships/hyperlink" Target="https://nvlpubs.nist.gov/nistpubs/SpecialPublications/NIST.SP.800-37r2.pdf" TargetMode="External"/><Relationship Id="rId17" Type="http://schemas.openxmlformats.org/officeDocument/2006/relationships/hyperlink" Target="https://www.cisa.gov/resources-tools/services/enterprise-performance-life-cycle-eplc-compliance" TargetMode="External"/><Relationship Id="rId25" Type="http://schemas.openxmlformats.org/officeDocument/2006/relationships/hyperlink" Target="https://www.cisa.gov/" TargetMode="External"/><Relationship Id="rId33" Type="http://schemas.openxmlformats.org/officeDocument/2006/relationships/printerSettings" Target="../printerSettings/printerSettings2.bin"/><Relationship Id="rId2" Type="http://schemas.openxmlformats.org/officeDocument/2006/relationships/hyperlink" Target="https://govramp.org/rev-5-templates-and-resources/" TargetMode="External"/><Relationship Id="rId16" Type="http://schemas.openxmlformats.org/officeDocument/2006/relationships/hyperlink" Target="https://hhscyber.hhs.gov/documents/cybersecurity-performance-goals.pdf" TargetMode="External"/><Relationship Id="rId20" Type="http://schemas.openxmlformats.org/officeDocument/2006/relationships/hyperlink" Target="https://repository.immregistries.org/resource/aira-confidentiality-and-privacy-considerations-for-iis/" TargetMode="External"/><Relationship Id="rId29" Type="http://schemas.openxmlformats.org/officeDocument/2006/relationships/hyperlink" Target="https://cloudsecurityalliance.org/artifacts/cloud-controls-matrix-v4-1" TargetMode="External"/><Relationship Id="rId1" Type="http://schemas.openxmlformats.org/officeDocument/2006/relationships/hyperlink" Target="https://securecontrolsframework.com/" TargetMode="External"/><Relationship Id="rId6" Type="http://schemas.openxmlformats.org/officeDocument/2006/relationships/hyperlink" Target="https://www.aicpa-cima.com/resources/download/mapping-2017-trust-services-criteria-to-nist-800-53" TargetMode="External"/><Relationship Id="rId11" Type="http://schemas.openxmlformats.org/officeDocument/2006/relationships/hyperlink" Target="https://csrc.nist.gov/pubs/sp/800/66/r2/final" TargetMode="External"/><Relationship Id="rId24" Type="http://schemas.openxmlformats.org/officeDocument/2006/relationships/hyperlink" Target="https://csrc.nist.gov/pubs/sp/800/218/final" TargetMode="External"/><Relationship Id="rId32" Type="http://schemas.openxmlformats.org/officeDocument/2006/relationships/hyperlink" Target="https://nvlpubs.nist.gov/nistpubs/Legacy/SP/nistspecialpublication800-122.pdf" TargetMode="External"/><Relationship Id="rId5" Type="http://schemas.openxmlformats.org/officeDocument/2006/relationships/hyperlink" Target="https://www.cdc.gov/iis/functional-standards/introduction.html" TargetMode="External"/><Relationship Id="rId15" Type="http://schemas.openxmlformats.org/officeDocument/2006/relationships/hyperlink" Target="https://www.aspr.gov/sites/default/files/2026-05/HPH-Sector-CSF-Implementation-Guide-508.pdf" TargetMode="External"/><Relationship Id="rId23" Type="http://schemas.openxmlformats.org/officeDocument/2006/relationships/hyperlink" Target="https://csrc.nist.gov/pubs/sp/800/53/r5/upd1/final" TargetMode="External"/><Relationship Id="rId28" Type="http://schemas.openxmlformats.org/officeDocument/2006/relationships/hyperlink" Target="https://www.cisecurity.org/controls/v8-1" TargetMode="External"/><Relationship Id="rId36" Type="http://schemas.openxmlformats.org/officeDocument/2006/relationships/comments" Target="../comments1.xml"/><Relationship Id="rId10" Type="http://schemas.openxmlformats.org/officeDocument/2006/relationships/hyperlink" Target="https://www.hhs.gov/hipaa/for-professionals/privacy/laws-regulations/combined-regulation-text/index.html" TargetMode="External"/><Relationship Id="rId19" Type="http://schemas.openxmlformats.org/officeDocument/2006/relationships/hyperlink" Target="https://repository.immregistries.org/resource/security-guidance-considerations-for-immunization-information-systems/" TargetMode="External"/><Relationship Id="rId31" Type="http://schemas.openxmlformats.org/officeDocument/2006/relationships/hyperlink" Target="https://owasp.org/Top10/2025/" TargetMode="External"/><Relationship Id="rId4" Type="http://schemas.openxmlformats.org/officeDocument/2006/relationships/hyperlink" Target="https://www.cdc.gov/iis/functional-standards/resource.html" TargetMode="External"/><Relationship Id="rId9" Type="http://schemas.openxmlformats.org/officeDocument/2006/relationships/hyperlink" Target="https://hitrustalliance.net/hitrust-framework" TargetMode="External"/><Relationship Id="rId14" Type="http://schemas.openxmlformats.org/officeDocument/2006/relationships/hyperlink" Target="https://aspr.hhs.gov/cip/hph-cybersecurity-framework-implementation-guide/Pages/default.aspx" TargetMode="External"/><Relationship Id="rId22" Type="http://schemas.openxmlformats.org/officeDocument/2006/relationships/hyperlink" Target="https://phii.org/what-we-do/iis-hub/iis-operations/requirements-2/" TargetMode="External"/><Relationship Id="rId27" Type="http://schemas.openxmlformats.org/officeDocument/2006/relationships/hyperlink" Target="https://csrc.nist.gov/pubs/sp/800/190/final" TargetMode="External"/><Relationship Id="rId30" Type="http://schemas.openxmlformats.org/officeDocument/2006/relationships/hyperlink" Target="https://www.owasp.org/index.php/Category:OWASP_Top_Ten_Project" TargetMode="External"/><Relationship Id="rId35" Type="http://schemas.openxmlformats.org/officeDocument/2006/relationships/vmlDrawing" Target="../drawings/vmlDrawing1.vml"/><Relationship Id="rId8" Type="http://schemas.openxmlformats.org/officeDocument/2006/relationships/hyperlink" Target="https://www.iso.org/standard/27001"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B25F2-4997-4149-ADB7-B29059B18DCA}">
  <dimension ref="A1:O15"/>
  <sheetViews>
    <sheetView tabSelected="1" zoomScaleNormal="100" workbookViewId="0">
      <selection activeCell="L4" sqref="L4"/>
    </sheetView>
  </sheetViews>
  <sheetFormatPr defaultColWidth="9.140625" defaultRowHeight="16.5" x14ac:dyDescent="0.25"/>
  <cols>
    <col min="1" max="1" width="24" style="5" customWidth="1"/>
    <col min="2" max="2" width="48" style="5" customWidth="1"/>
    <col min="3" max="3" width="82" style="5" customWidth="1"/>
    <col min="4" max="8" width="2" style="5" customWidth="1"/>
    <col min="9" max="16384" width="9.140625" style="5"/>
  </cols>
  <sheetData>
    <row r="1" spans="1:15" s="3" customFormat="1" ht="115.5" customHeight="1" x14ac:dyDescent="0.25">
      <c r="A1" s="50"/>
      <c r="B1" s="50"/>
      <c r="C1" s="50"/>
      <c r="D1" s="50"/>
      <c r="E1" s="50"/>
      <c r="F1" s="50"/>
      <c r="G1" s="50"/>
      <c r="H1" s="50"/>
      <c r="I1" s="6"/>
      <c r="J1" s="6"/>
      <c r="M1" s="7"/>
      <c r="O1" s="4"/>
    </row>
    <row r="2" spans="1:15" ht="22.5" customHeight="1" x14ac:dyDescent="0.25">
      <c r="A2" s="51"/>
      <c r="B2" s="51"/>
      <c r="C2" s="51"/>
      <c r="D2" s="51"/>
      <c r="E2" s="51"/>
      <c r="F2" s="51"/>
      <c r="G2" s="51"/>
      <c r="H2" s="51"/>
    </row>
    <row r="3" spans="1:15" ht="24" customHeight="1" x14ac:dyDescent="0.25">
      <c r="A3" s="49" t="s">
        <v>0</v>
      </c>
      <c r="B3" s="49"/>
      <c r="C3" s="49"/>
      <c r="D3" s="49"/>
      <c r="E3" s="49"/>
      <c r="F3" s="49"/>
      <c r="G3" s="49"/>
      <c r="H3" s="49"/>
    </row>
    <row r="4" spans="1:15" ht="49.5" customHeight="1" x14ac:dyDescent="0.25">
      <c r="A4" s="48" t="s">
        <v>1</v>
      </c>
      <c r="B4" s="48"/>
      <c r="C4" s="48"/>
      <c r="D4" s="48"/>
      <c r="E4" s="48"/>
      <c r="F4" s="48"/>
      <c r="G4" s="48"/>
      <c r="H4" s="48"/>
    </row>
    <row r="5" spans="1:15" ht="24" customHeight="1" x14ac:dyDescent="0.25">
      <c r="A5" s="49" t="s">
        <v>2</v>
      </c>
      <c r="B5" s="49"/>
      <c r="C5" s="49"/>
      <c r="D5" s="49"/>
      <c r="E5" s="49"/>
      <c r="F5" s="49"/>
      <c r="G5" s="49"/>
      <c r="H5" s="49"/>
    </row>
    <row r="6" spans="1:15" ht="33.950000000000003" customHeight="1" x14ac:dyDescent="0.25">
      <c r="A6" s="48" t="s">
        <v>3</v>
      </c>
      <c r="B6" s="48"/>
      <c r="C6" s="48"/>
      <c r="D6" s="48"/>
      <c r="E6" s="48"/>
      <c r="F6" s="48"/>
      <c r="G6" s="48"/>
      <c r="H6" s="48"/>
    </row>
    <row r="7" spans="1:15" ht="24" customHeight="1" x14ac:dyDescent="0.25">
      <c r="A7" s="49" t="s">
        <v>4</v>
      </c>
      <c r="B7" s="49"/>
      <c r="C7" s="49"/>
      <c r="D7" s="49"/>
      <c r="E7" s="49"/>
      <c r="F7" s="49"/>
      <c r="G7" s="49"/>
      <c r="H7" s="49"/>
    </row>
    <row r="8" spans="1:15" ht="63" customHeight="1" x14ac:dyDescent="0.25">
      <c r="A8" s="48" t="s">
        <v>5</v>
      </c>
      <c r="B8" s="48"/>
      <c r="C8" s="48"/>
      <c r="D8" s="48"/>
      <c r="E8" s="48"/>
      <c r="F8" s="48"/>
      <c r="G8" s="48"/>
      <c r="H8" s="48"/>
    </row>
    <row r="9" spans="1:15" ht="24" customHeight="1" x14ac:dyDescent="0.25">
      <c r="A9" s="49" t="s">
        <v>6</v>
      </c>
      <c r="B9" s="49"/>
      <c r="C9" s="49"/>
      <c r="D9" s="49"/>
      <c r="E9" s="49"/>
      <c r="F9" s="49"/>
      <c r="G9" s="49"/>
      <c r="H9" s="49"/>
    </row>
    <row r="10" spans="1:15" ht="33.950000000000003" customHeight="1" x14ac:dyDescent="0.25">
      <c r="A10" s="48" t="s">
        <v>7</v>
      </c>
      <c r="B10" s="48"/>
      <c r="C10" s="48"/>
      <c r="D10" s="48"/>
      <c r="E10" s="48"/>
      <c r="F10" s="48"/>
      <c r="G10" s="48"/>
      <c r="H10" s="48"/>
    </row>
    <row r="11" spans="1:15" ht="33.950000000000003" customHeight="1" x14ac:dyDescent="0.25">
      <c r="A11" s="48" t="s">
        <v>8</v>
      </c>
      <c r="B11" s="48"/>
      <c r="C11" s="48"/>
      <c r="D11" s="48"/>
      <c r="E11" s="48"/>
      <c r="F11" s="48"/>
      <c r="G11" s="48"/>
      <c r="H11" s="48"/>
    </row>
    <row r="12" spans="1:15" ht="33.950000000000003" customHeight="1" x14ac:dyDescent="0.25">
      <c r="A12" s="48" t="s">
        <v>9</v>
      </c>
      <c r="B12" s="48"/>
      <c r="C12" s="48"/>
      <c r="D12" s="48"/>
      <c r="E12" s="48"/>
      <c r="F12" s="48"/>
      <c r="G12" s="48"/>
      <c r="H12" s="48"/>
    </row>
    <row r="13" spans="1:15" ht="24" customHeight="1" x14ac:dyDescent="0.25">
      <c r="A13" s="49" t="s">
        <v>10</v>
      </c>
      <c r="B13" s="49"/>
      <c r="C13" s="49"/>
      <c r="D13" s="49"/>
      <c r="E13" s="49"/>
      <c r="F13" s="49"/>
      <c r="G13" s="49"/>
      <c r="H13" s="49"/>
    </row>
    <row r="14" spans="1:15" ht="33.950000000000003" customHeight="1" x14ac:dyDescent="0.25">
      <c r="A14" s="48" t="s">
        <v>11</v>
      </c>
      <c r="B14" s="48"/>
      <c r="C14" s="48"/>
      <c r="D14" s="48"/>
      <c r="E14" s="48"/>
      <c r="F14" s="48"/>
      <c r="G14" s="48"/>
      <c r="H14" s="48"/>
    </row>
    <row r="15" spans="1:15" ht="33.950000000000003" customHeight="1" x14ac:dyDescent="0.25">
      <c r="A15" s="48" t="s">
        <v>12</v>
      </c>
      <c r="B15" s="48"/>
      <c r="C15" s="48"/>
      <c r="D15" s="48"/>
      <c r="E15" s="48"/>
      <c r="F15" s="48"/>
      <c r="G15" s="48"/>
      <c r="H15" s="48"/>
    </row>
  </sheetData>
  <mergeCells count="15">
    <mergeCell ref="A6:H6"/>
    <mergeCell ref="A7:H7"/>
    <mergeCell ref="A1:H1"/>
    <mergeCell ref="A2:H2"/>
    <mergeCell ref="A3:H3"/>
    <mergeCell ref="A4:H4"/>
    <mergeCell ref="A5:H5"/>
    <mergeCell ref="A8:H8"/>
    <mergeCell ref="A10:H10"/>
    <mergeCell ref="A11:H11"/>
    <mergeCell ref="A13:H13"/>
    <mergeCell ref="A15:H15"/>
    <mergeCell ref="A14:H14"/>
    <mergeCell ref="A9:H9"/>
    <mergeCell ref="A12:H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09F10-EBA4-42A8-998F-C3F5E5FFCC7A}">
  <dimension ref="A1:X40"/>
  <sheetViews>
    <sheetView zoomScaleNormal="100" workbookViewId="0">
      <pane xSplit="2" ySplit="5" topLeftCell="C30" activePane="bottomRight" state="frozen"/>
      <selection pane="topRight" activeCell="C1" sqref="C1"/>
      <selection pane="bottomLeft" activeCell="A5" sqref="A5"/>
      <selection pane="bottomRight" activeCell="W31" sqref="W31"/>
    </sheetView>
  </sheetViews>
  <sheetFormatPr defaultColWidth="8.85546875" defaultRowHeight="15" x14ac:dyDescent="0.25"/>
  <cols>
    <col min="1" max="5" width="28.140625" style="14" customWidth="1"/>
    <col min="6" max="6" width="12.42578125" style="14" bestFit="1" customWidth="1"/>
    <col min="7" max="7" width="11.28515625" style="14" customWidth="1"/>
    <col min="8" max="16" width="28.140625" style="14" customWidth="1"/>
    <col min="17" max="22" width="23.42578125" style="14" customWidth="1"/>
    <col min="23" max="23" width="23.42578125" style="41" customWidth="1"/>
    <col min="24" max="26" width="23.42578125" style="14" customWidth="1"/>
    <col min="27" max="16384" width="8.85546875" style="14"/>
  </cols>
  <sheetData>
    <row r="1" spans="1:24" s="47" customFormat="1" ht="77.849999999999994" customHeight="1" x14ac:dyDescent="0.25"/>
    <row r="2" spans="1:24" s="47" customFormat="1" ht="34.5" customHeight="1" x14ac:dyDescent="0.25"/>
    <row r="3" spans="1:24" s="47" customFormat="1" ht="34.5" customHeight="1" x14ac:dyDescent="0.25"/>
    <row r="4" spans="1:24" s="47" customFormat="1" ht="16.5" customHeight="1" x14ac:dyDescent="0.25"/>
    <row r="5" spans="1:24" ht="82.5" x14ac:dyDescent="0.25">
      <c r="A5" s="9" t="s">
        <v>13</v>
      </c>
      <c r="B5" s="10" t="s">
        <v>14</v>
      </c>
      <c r="C5" s="10" t="s">
        <v>15</v>
      </c>
      <c r="D5" s="10" t="s">
        <v>0</v>
      </c>
      <c r="E5" s="10" t="s">
        <v>16</v>
      </c>
      <c r="F5" s="10" t="s">
        <v>17</v>
      </c>
      <c r="G5" s="10" t="s">
        <v>18</v>
      </c>
      <c r="H5" s="11" t="s">
        <v>19</v>
      </c>
      <c r="I5" s="11" t="s">
        <v>20</v>
      </c>
      <c r="J5" s="11" t="s">
        <v>21</v>
      </c>
      <c r="K5" s="11" t="s">
        <v>22</v>
      </c>
      <c r="L5" s="11" t="s">
        <v>23</v>
      </c>
      <c r="M5" s="9" t="s">
        <v>24</v>
      </c>
      <c r="N5" s="9" t="s">
        <v>25</v>
      </c>
      <c r="O5" s="12" t="s">
        <v>26</v>
      </c>
      <c r="P5" s="13" t="s">
        <v>27</v>
      </c>
      <c r="Q5" s="40" t="s">
        <v>28</v>
      </c>
      <c r="R5" s="40" t="s">
        <v>29</v>
      </c>
      <c r="S5" s="40" t="s">
        <v>30</v>
      </c>
      <c r="T5" s="40" t="s">
        <v>31</v>
      </c>
      <c r="U5" s="40" t="s">
        <v>32</v>
      </c>
      <c r="V5" s="40" t="s">
        <v>33</v>
      </c>
      <c r="W5" s="40" t="s">
        <v>34</v>
      </c>
      <c r="X5" s="40" t="s">
        <v>35</v>
      </c>
    </row>
    <row r="6" spans="1:24" s="1" customFormat="1" ht="115.5" x14ac:dyDescent="0.25">
      <c r="A6" s="15" t="s">
        <v>36</v>
      </c>
      <c r="B6" s="16" t="s">
        <v>37</v>
      </c>
      <c r="C6" s="16" t="s">
        <v>38</v>
      </c>
      <c r="D6" s="16" t="s">
        <v>39</v>
      </c>
      <c r="E6" s="16" t="s">
        <v>40</v>
      </c>
      <c r="F6" s="17">
        <v>2026</v>
      </c>
      <c r="G6" s="18">
        <v>2026.1</v>
      </c>
      <c r="H6" s="19" t="s">
        <v>41</v>
      </c>
      <c r="I6" s="19" t="s">
        <v>42</v>
      </c>
      <c r="J6" s="20" t="s">
        <v>43</v>
      </c>
      <c r="K6" s="19" t="s">
        <v>44</v>
      </c>
      <c r="L6" s="21" t="s">
        <v>45</v>
      </c>
      <c r="M6" s="21">
        <v>1468</v>
      </c>
      <c r="N6" s="21">
        <v>163</v>
      </c>
      <c r="O6" s="22" t="s">
        <v>46</v>
      </c>
      <c r="P6" s="21" t="s">
        <v>46</v>
      </c>
      <c r="Q6" s="21" t="s">
        <v>46</v>
      </c>
      <c r="R6" s="21" t="s">
        <v>46</v>
      </c>
      <c r="S6" s="21" t="s">
        <v>46</v>
      </c>
      <c r="T6" s="21" t="s">
        <v>46</v>
      </c>
      <c r="U6" s="21" t="s">
        <v>46</v>
      </c>
      <c r="V6" s="21" t="s">
        <v>46</v>
      </c>
      <c r="W6" s="19" t="s">
        <v>47</v>
      </c>
      <c r="X6" s="21">
        <f>'Evaluation Criteria and Weights'!K16</f>
        <v>32</v>
      </c>
    </row>
    <row r="7" spans="1:24" s="1" customFormat="1" ht="99" x14ac:dyDescent="0.25">
      <c r="A7" s="23" t="s">
        <v>48</v>
      </c>
      <c r="B7" s="24" t="s">
        <v>49</v>
      </c>
      <c r="C7" s="24" t="s">
        <v>50</v>
      </c>
      <c r="D7" s="24" t="s">
        <v>51</v>
      </c>
      <c r="E7" s="24" t="s">
        <v>52</v>
      </c>
      <c r="F7" s="25">
        <v>2025</v>
      </c>
      <c r="G7" s="25"/>
      <c r="H7" s="24" t="s">
        <v>53</v>
      </c>
      <c r="I7" s="24" t="s">
        <v>54</v>
      </c>
      <c r="J7" s="26" t="s">
        <v>55</v>
      </c>
      <c r="K7" s="24" t="s">
        <v>44</v>
      </c>
      <c r="L7" s="24" t="s">
        <v>56</v>
      </c>
      <c r="M7" s="25" t="s">
        <v>44</v>
      </c>
      <c r="N7" s="25" t="s">
        <v>44</v>
      </c>
      <c r="O7" s="27" t="s">
        <v>46</v>
      </c>
      <c r="P7" s="25" t="s">
        <v>47</v>
      </c>
      <c r="Q7" s="25" t="s">
        <v>47</v>
      </c>
      <c r="R7" s="25" t="s">
        <v>47</v>
      </c>
      <c r="S7" s="25" t="s">
        <v>46</v>
      </c>
      <c r="T7" s="25" t="s">
        <v>46</v>
      </c>
      <c r="U7" s="25" t="s">
        <v>46</v>
      </c>
      <c r="V7" s="25" t="s">
        <v>46</v>
      </c>
      <c r="W7" s="24" t="s">
        <v>47</v>
      </c>
      <c r="X7" s="24">
        <f>'Evaluation Criteria and Weights'!K17</f>
        <v>21</v>
      </c>
    </row>
    <row r="8" spans="1:24" s="1" customFormat="1" ht="82.5" x14ac:dyDescent="0.25">
      <c r="A8" s="9" t="s">
        <v>57</v>
      </c>
      <c r="B8" s="9" t="s">
        <v>14</v>
      </c>
      <c r="C8" s="9" t="s">
        <v>15</v>
      </c>
      <c r="D8" s="9" t="s">
        <v>0</v>
      </c>
      <c r="E8" s="9" t="s">
        <v>16</v>
      </c>
      <c r="F8" s="9" t="s">
        <v>17</v>
      </c>
      <c r="G8" s="9" t="s">
        <v>18</v>
      </c>
      <c r="H8" s="28" t="s">
        <v>19</v>
      </c>
      <c r="I8" s="28" t="s">
        <v>20</v>
      </c>
      <c r="J8" s="28" t="s">
        <v>21</v>
      </c>
      <c r="K8" s="28" t="s">
        <v>22</v>
      </c>
      <c r="L8" s="28" t="s">
        <v>23</v>
      </c>
      <c r="M8" s="9" t="s">
        <v>24</v>
      </c>
      <c r="N8" s="9" t="s">
        <v>25</v>
      </c>
      <c r="O8" s="39" t="s">
        <v>26</v>
      </c>
      <c r="P8" s="39" t="s">
        <v>27</v>
      </c>
      <c r="Q8" s="39" t="s">
        <v>28</v>
      </c>
      <c r="R8" s="39" t="s">
        <v>29</v>
      </c>
      <c r="S8" s="39" t="s">
        <v>30</v>
      </c>
      <c r="T8" s="39" t="s">
        <v>31</v>
      </c>
      <c r="U8" s="39" t="s">
        <v>32</v>
      </c>
      <c r="V8" s="39" t="s">
        <v>58</v>
      </c>
      <c r="W8" s="39" t="s">
        <v>34</v>
      </c>
      <c r="X8" s="39" t="s">
        <v>35</v>
      </c>
    </row>
    <row r="9" spans="1:24" s="1" customFormat="1" ht="99" x14ac:dyDescent="0.25">
      <c r="A9" s="29" t="s">
        <v>59</v>
      </c>
      <c r="B9" s="30" t="s">
        <v>60</v>
      </c>
      <c r="C9" s="31" t="s">
        <v>61</v>
      </c>
      <c r="D9" s="31" t="s">
        <v>62</v>
      </c>
      <c r="E9" s="31" t="s">
        <v>63</v>
      </c>
      <c r="F9" s="32">
        <v>2026</v>
      </c>
      <c r="G9" s="32" t="s">
        <v>64</v>
      </c>
      <c r="H9" s="31" t="s">
        <v>65</v>
      </c>
      <c r="I9" s="31" t="s">
        <v>66</v>
      </c>
      <c r="J9" s="33" t="s">
        <v>67</v>
      </c>
      <c r="K9" s="31" t="s">
        <v>44</v>
      </c>
      <c r="L9" s="30" t="s">
        <v>68</v>
      </c>
      <c r="M9" s="32" t="s">
        <v>69</v>
      </c>
      <c r="N9" s="32" t="s">
        <v>70</v>
      </c>
      <c r="O9" s="34" t="s">
        <v>46</v>
      </c>
      <c r="P9" s="32" t="s">
        <v>46</v>
      </c>
      <c r="Q9" s="32" t="s">
        <v>46</v>
      </c>
      <c r="R9" s="32" t="s">
        <v>46</v>
      </c>
      <c r="S9" s="32" t="s">
        <v>47</v>
      </c>
      <c r="T9" s="32" t="s">
        <v>46</v>
      </c>
      <c r="U9" s="32" t="s">
        <v>47</v>
      </c>
      <c r="V9" s="32" t="s">
        <v>47</v>
      </c>
      <c r="W9" s="31" t="s">
        <v>47</v>
      </c>
      <c r="X9" s="31">
        <f>'Evaluation Criteria and Weights'!K19</f>
        <v>20</v>
      </c>
    </row>
    <row r="10" spans="1:24" s="1" customFormat="1" ht="99" x14ac:dyDescent="0.25">
      <c r="A10" s="35" t="s">
        <v>71</v>
      </c>
      <c r="B10" s="19" t="s">
        <v>71</v>
      </c>
      <c r="C10" s="19" t="s">
        <v>72</v>
      </c>
      <c r="D10" s="19" t="s">
        <v>62</v>
      </c>
      <c r="E10" s="19" t="s">
        <v>73</v>
      </c>
      <c r="F10" s="21">
        <v>2023</v>
      </c>
      <c r="G10" s="21"/>
      <c r="H10" s="19" t="s">
        <v>65</v>
      </c>
      <c r="I10" s="19" t="s">
        <v>66</v>
      </c>
      <c r="J10" s="20" t="s">
        <v>74</v>
      </c>
      <c r="K10" s="19" t="s">
        <v>44</v>
      </c>
      <c r="L10" s="36" t="s">
        <v>75</v>
      </c>
      <c r="M10" s="21" t="s">
        <v>76</v>
      </c>
      <c r="N10" s="21" t="s">
        <v>77</v>
      </c>
      <c r="O10" s="22" t="s">
        <v>47</v>
      </c>
      <c r="P10" s="21" t="s">
        <v>46</v>
      </c>
      <c r="Q10" s="21" t="s">
        <v>46</v>
      </c>
      <c r="R10" s="21" t="s">
        <v>46</v>
      </c>
      <c r="S10" s="21" t="s">
        <v>47</v>
      </c>
      <c r="T10" s="21" t="s">
        <v>46</v>
      </c>
      <c r="U10" s="21" t="s">
        <v>47</v>
      </c>
      <c r="V10" s="21" t="s">
        <v>47</v>
      </c>
      <c r="W10" s="19" t="s">
        <v>47</v>
      </c>
      <c r="X10" s="21">
        <f>'Evaluation Criteria and Weights'!K20</f>
        <v>15</v>
      </c>
    </row>
    <row r="11" spans="1:24" s="1" customFormat="1" ht="132" x14ac:dyDescent="0.25">
      <c r="A11" s="29" t="s">
        <v>78</v>
      </c>
      <c r="B11" s="30" t="s">
        <v>79</v>
      </c>
      <c r="C11" s="31" t="s">
        <v>80</v>
      </c>
      <c r="D11" s="31" t="s">
        <v>81</v>
      </c>
      <c r="E11" s="31" t="s">
        <v>82</v>
      </c>
      <c r="F11" s="32">
        <v>2024</v>
      </c>
      <c r="G11" s="32"/>
      <c r="H11" s="31" t="s">
        <v>83</v>
      </c>
      <c r="I11" s="31" t="s">
        <v>66</v>
      </c>
      <c r="J11" s="33" t="s">
        <v>84</v>
      </c>
      <c r="K11" s="31" t="s">
        <v>44</v>
      </c>
      <c r="L11" s="30" t="s">
        <v>85</v>
      </c>
      <c r="M11" s="32">
        <v>51</v>
      </c>
      <c r="N11" s="32">
        <v>17</v>
      </c>
      <c r="O11" s="34" t="s">
        <v>47</v>
      </c>
      <c r="P11" s="32" t="s">
        <v>46</v>
      </c>
      <c r="Q11" s="32" t="s">
        <v>47</v>
      </c>
      <c r="R11" s="32" t="s">
        <v>46</v>
      </c>
      <c r="S11" s="32" t="s">
        <v>47</v>
      </c>
      <c r="T11" s="32" t="s">
        <v>47</v>
      </c>
      <c r="U11" s="32" t="s">
        <v>46</v>
      </c>
      <c r="V11" s="32" t="s">
        <v>47</v>
      </c>
      <c r="W11" s="31" t="s">
        <v>47</v>
      </c>
      <c r="X11" s="31">
        <f>'Evaluation Criteria and Weights'!K21</f>
        <v>10</v>
      </c>
    </row>
    <row r="12" spans="1:24" s="1" customFormat="1" ht="148.5" x14ac:dyDescent="0.25">
      <c r="A12" s="35" t="s">
        <v>86</v>
      </c>
      <c r="B12" s="19" t="s">
        <v>87</v>
      </c>
      <c r="C12" s="19" t="s">
        <v>88</v>
      </c>
      <c r="D12" s="19" t="s">
        <v>89</v>
      </c>
      <c r="E12" s="19" t="s">
        <v>90</v>
      </c>
      <c r="F12" s="21">
        <v>2023</v>
      </c>
      <c r="G12" s="21"/>
      <c r="H12" s="19" t="s">
        <v>91</v>
      </c>
      <c r="I12" s="19" t="s">
        <v>66</v>
      </c>
      <c r="J12" s="20" t="s">
        <v>92</v>
      </c>
      <c r="K12" s="19" t="s">
        <v>93</v>
      </c>
      <c r="L12" s="36" t="s">
        <v>94</v>
      </c>
      <c r="M12" s="21">
        <v>412</v>
      </c>
      <c r="N12" s="21">
        <v>100</v>
      </c>
      <c r="O12" s="22" t="s">
        <v>47</v>
      </c>
      <c r="P12" s="21" t="s">
        <v>46</v>
      </c>
      <c r="Q12" s="21" t="s">
        <v>47</v>
      </c>
      <c r="R12" s="21" t="s">
        <v>46</v>
      </c>
      <c r="S12" s="21" t="s">
        <v>47</v>
      </c>
      <c r="T12" s="21" t="s">
        <v>46</v>
      </c>
      <c r="U12" s="21" t="s">
        <v>47</v>
      </c>
      <c r="V12" s="21" t="s">
        <v>47</v>
      </c>
      <c r="W12" s="19" t="s">
        <v>47</v>
      </c>
      <c r="X12" s="21">
        <f>'Evaluation Criteria and Weights'!K22</f>
        <v>11</v>
      </c>
    </row>
    <row r="13" spans="1:24" s="1" customFormat="1" ht="99" x14ac:dyDescent="0.25">
      <c r="A13" s="29" t="s">
        <v>95</v>
      </c>
      <c r="B13" s="30" t="s">
        <v>95</v>
      </c>
      <c r="C13" s="31" t="s">
        <v>96</v>
      </c>
      <c r="D13" s="31" t="s">
        <v>97</v>
      </c>
      <c r="E13" s="31" t="s">
        <v>98</v>
      </c>
      <c r="F13" s="32">
        <v>2013</v>
      </c>
      <c r="G13" s="32"/>
      <c r="H13" s="31"/>
      <c r="I13" s="31" t="s">
        <v>66</v>
      </c>
      <c r="J13" s="33" t="s">
        <v>99</v>
      </c>
      <c r="K13" s="31" t="s">
        <v>44</v>
      </c>
      <c r="L13" s="30" t="s">
        <v>100</v>
      </c>
      <c r="M13" s="32">
        <v>170</v>
      </c>
      <c r="N13" s="32">
        <v>57</v>
      </c>
      <c r="O13" s="34" t="s">
        <v>47</v>
      </c>
      <c r="P13" s="32" t="s">
        <v>46</v>
      </c>
      <c r="Q13" s="32" t="s">
        <v>46</v>
      </c>
      <c r="R13" s="32" t="s">
        <v>46</v>
      </c>
      <c r="S13" s="32" t="s">
        <v>47</v>
      </c>
      <c r="T13" s="32" t="s">
        <v>47</v>
      </c>
      <c r="U13" s="32" t="s">
        <v>47</v>
      </c>
      <c r="V13" s="32" t="s">
        <v>46</v>
      </c>
      <c r="W13" s="31" t="s">
        <v>47</v>
      </c>
      <c r="X13" s="31">
        <f>'Evaluation Criteria and Weights'!K23</f>
        <v>16</v>
      </c>
    </row>
    <row r="14" spans="1:24" s="1" customFormat="1" ht="132" x14ac:dyDescent="0.25">
      <c r="A14" s="35" t="s">
        <v>101</v>
      </c>
      <c r="B14" s="19" t="s">
        <v>102</v>
      </c>
      <c r="C14" s="19" t="s">
        <v>103</v>
      </c>
      <c r="D14" s="19" t="s">
        <v>104</v>
      </c>
      <c r="E14" s="19" t="s">
        <v>105</v>
      </c>
      <c r="F14" s="21">
        <v>2024</v>
      </c>
      <c r="G14" s="21" t="s">
        <v>106</v>
      </c>
      <c r="H14" s="19"/>
      <c r="I14" s="19" t="s">
        <v>66</v>
      </c>
      <c r="J14" s="20" t="s">
        <v>107</v>
      </c>
      <c r="K14" s="19" t="s">
        <v>44</v>
      </c>
      <c r="L14" s="36" t="s">
        <v>108</v>
      </c>
      <c r="M14" s="21">
        <v>136</v>
      </c>
      <c r="N14" s="21">
        <v>53</v>
      </c>
      <c r="O14" s="22" t="s">
        <v>47</v>
      </c>
      <c r="P14" s="21" t="s">
        <v>46</v>
      </c>
      <c r="Q14" s="21" t="s">
        <v>46</v>
      </c>
      <c r="R14" s="21" t="s">
        <v>46</v>
      </c>
      <c r="S14" s="21" t="s">
        <v>47</v>
      </c>
      <c r="T14" s="21" t="s">
        <v>46</v>
      </c>
      <c r="U14" s="21" t="s">
        <v>47</v>
      </c>
      <c r="V14" s="21" t="s">
        <v>46</v>
      </c>
      <c r="W14" s="19" t="s">
        <v>47</v>
      </c>
      <c r="X14" s="21">
        <f>'Evaluation Criteria and Weights'!K24</f>
        <v>20</v>
      </c>
    </row>
    <row r="15" spans="1:24" s="1" customFormat="1" ht="181.5" x14ac:dyDescent="0.25">
      <c r="A15" s="29" t="s">
        <v>109</v>
      </c>
      <c r="B15" s="30" t="s">
        <v>110</v>
      </c>
      <c r="C15" s="31" t="s">
        <v>103</v>
      </c>
      <c r="D15" s="31" t="s">
        <v>111</v>
      </c>
      <c r="E15" s="31" t="s">
        <v>112</v>
      </c>
      <c r="F15" s="32">
        <v>2018</v>
      </c>
      <c r="G15" s="32" t="s">
        <v>106</v>
      </c>
      <c r="H15" s="31" t="s">
        <v>113</v>
      </c>
      <c r="I15" s="31" t="s">
        <v>66</v>
      </c>
      <c r="J15" s="33" t="s">
        <v>114</v>
      </c>
      <c r="K15" s="31" t="s">
        <v>44</v>
      </c>
      <c r="L15" s="30" t="s">
        <v>115</v>
      </c>
      <c r="M15" s="32">
        <v>45</v>
      </c>
      <c r="N15" s="32">
        <v>18</v>
      </c>
      <c r="O15" s="34" t="s">
        <v>47</v>
      </c>
      <c r="P15" s="32" t="s">
        <v>46</v>
      </c>
      <c r="Q15" s="32" t="s">
        <v>46</v>
      </c>
      <c r="R15" s="32" t="s">
        <v>46</v>
      </c>
      <c r="S15" s="32" t="s">
        <v>47</v>
      </c>
      <c r="T15" s="32" t="s">
        <v>46</v>
      </c>
      <c r="U15" s="32" t="s">
        <v>46</v>
      </c>
      <c r="V15" s="32" t="s">
        <v>47</v>
      </c>
      <c r="W15" s="31" t="s">
        <v>47</v>
      </c>
      <c r="X15" s="31">
        <f>'Evaluation Criteria and Weights'!K25</f>
        <v>18</v>
      </c>
    </row>
    <row r="16" spans="1:24" s="1" customFormat="1" ht="115.5" x14ac:dyDescent="0.25">
      <c r="A16" s="37" t="s">
        <v>116</v>
      </c>
      <c r="B16" s="19" t="s">
        <v>117</v>
      </c>
      <c r="C16" s="19" t="s">
        <v>118</v>
      </c>
      <c r="D16" s="19" t="s">
        <v>119</v>
      </c>
      <c r="E16" s="19" t="s">
        <v>120</v>
      </c>
      <c r="F16" s="21">
        <v>2023</v>
      </c>
      <c r="G16" s="21"/>
      <c r="H16" s="19" t="s">
        <v>121</v>
      </c>
      <c r="I16" s="19" t="s">
        <v>290</v>
      </c>
      <c r="J16" s="20" t="s">
        <v>122</v>
      </c>
      <c r="K16" s="19" t="s">
        <v>44</v>
      </c>
      <c r="L16" s="36"/>
      <c r="M16" s="21"/>
      <c r="N16" s="21"/>
      <c r="O16" s="22" t="s">
        <v>47</v>
      </c>
      <c r="P16" s="21" t="s">
        <v>46</v>
      </c>
      <c r="Q16" s="21" t="s">
        <v>46</v>
      </c>
      <c r="R16" s="21" t="s">
        <v>46</v>
      </c>
      <c r="S16" s="21" t="s">
        <v>47</v>
      </c>
      <c r="T16" s="21" t="s">
        <v>46</v>
      </c>
      <c r="U16" s="21" t="s">
        <v>47</v>
      </c>
      <c r="V16" s="21" t="s">
        <v>46</v>
      </c>
      <c r="W16" s="19" t="s">
        <v>47</v>
      </c>
      <c r="X16" s="21">
        <f>'Evaluation Criteria and Weights'!K26</f>
        <v>20</v>
      </c>
    </row>
    <row r="17" spans="1:24" s="1" customFormat="1" ht="203.1" customHeight="1" x14ac:dyDescent="0.25">
      <c r="A17" s="29" t="s">
        <v>123</v>
      </c>
      <c r="B17" s="30" t="s">
        <v>124</v>
      </c>
      <c r="C17" s="31" t="s">
        <v>125</v>
      </c>
      <c r="D17" s="31" t="s">
        <v>126</v>
      </c>
      <c r="E17" s="31" t="s">
        <v>127</v>
      </c>
      <c r="F17" s="32">
        <v>2023</v>
      </c>
      <c r="G17" s="32"/>
      <c r="H17" s="31" t="s">
        <v>128</v>
      </c>
      <c r="I17" s="31" t="s">
        <v>129</v>
      </c>
      <c r="J17" s="33" t="s">
        <v>130</v>
      </c>
      <c r="K17" s="38" t="s">
        <v>131</v>
      </c>
      <c r="L17" s="30" t="s">
        <v>44</v>
      </c>
      <c r="M17" s="32" t="s">
        <v>44</v>
      </c>
      <c r="N17" s="32" t="s">
        <v>44</v>
      </c>
      <c r="O17" s="34" t="s">
        <v>47</v>
      </c>
      <c r="P17" s="32" t="s">
        <v>47</v>
      </c>
      <c r="Q17" s="32" t="s">
        <v>46</v>
      </c>
      <c r="R17" s="32" t="s">
        <v>46</v>
      </c>
      <c r="S17" s="32" t="s">
        <v>47</v>
      </c>
      <c r="T17" s="32" t="s">
        <v>46</v>
      </c>
      <c r="U17" s="32" t="s">
        <v>47</v>
      </c>
      <c r="V17" s="32" t="s">
        <v>46</v>
      </c>
      <c r="W17" s="31" t="s">
        <v>47</v>
      </c>
      <c r="X17" s="31">
        <f>'Evaluation Criteria and Weights'!K27</f>
        <v>17</v>
      </c>
    </row>
    <row r="18" spans="1:24" s="1" customFormat="1" ht="82.5" x14ac:dyDescent="0.25">
      <c r="A18" s="35" t="s">
        <v>132</v>
      </c>
      <c r="B18" s="19" t="s">
        <v>133</v>
      </c>
      <c r="C18" s="19" t="s">
        <v>134</v>
      </c>
      <c r="D18" s="19" t="s">
        <v>135</v>
      </c>
      <c r="E18" s="19" t="s">
        <v>136</v>
      </c>
      <c r="F18" s="21">
        <v>2023</v>
      </c>
      <c r="G18" s="21"/>
      <c r="H18" s="19" t="s">
        <v>137</v>
      </c>
      <c r="I18" s="19" t="s">
        <v>129</v>
      </c>
      <c r="J18" s="20" t="s">
        <v>138</v>
      </c>
      <c r="K18" s="19" t="s">
        <v>44</v>
      </c>
      <c r="L18" s="36" t="s">
        <v>44</v>
      </c>
      <c r="M18" s="21" t="s">
        <v>44</v>
      </c>
      <c r="N18" s="21" t="s">
        <v>44</v>
      </c>
      <c r="O18" s="22" t="s">
        <v>47</v>
      </c>
      <c r="P18" s="21" t="s">
        <v>47</v>
      </c>
      <c r="Q18" s="21" t="s">
        <v>46</v>
      </c>
      <c r="R18" s="21" t="s">
        <v>46</v>
      </c>
      <c r="S18" s="21" t="s">
        <v>47</v>
      </c>
      <c r="T18" s="21" t="s">
        <v>46</v>
      </c>
      <c r="U18" s="21" t="s">
        <v>47</v>
      </c>
      <c r="V18" s="21" t="s">
        <v>46</v>
      </c>
      <c r="W18" s="19" t="s">
        <v>47</v>
      </c>
      <c r="X18" s="21">
        <f>'Evaluation Criteria and Weights'!K28</f>
        <v>17</v>
      </c>
    </row>
    <row r="19" spans="1:24" s="1" customFormat="1" ht="82.5" x14ac:dyDescent="0.25">
      <c r="A19" s="29" t="s">
        <v>139</v>
      </c>
      <c r="B19" s="30" t="s">
        <v>140</v>
      </c>
      <c r="C19" s="31" t="s">
        <v>141</v>
      </c>
      <c r="D19" s="31" t="s">
        <v>142</v>
      </c>
      <c r="E19" s="31" t="s">
        <v>143</v>
      </c>
      <c r="F19" s="32">
        <v>2016</v>
      </c>
      <c r="G19" s="32"/>
      <c r="H19" s="31" t="s">
        <v>144</v>
      </c>
      <c r="I19" s="31" t="s">
        <v>129</v>
      </c>
      <c r="J19" s="33" t="s">
        <v>145</v>
      </c>
      <c r="K19" s="31" t="s">
        <v>146</v>
      </c>
      <c r="L19" s="30" t="s">
        <v>44</v>
      </c>
      <c r="M19" s="32" t="s">
        <v>44</v>
      </c>
      <c r="N19" s="32" t="s">
        <v>44</v>
      </c>
      <c r="O19" s="34" t="s">
        <v>47</v>
      </c>
      <c r="P19" s="32" t="s">
        <v>47</v>
      </c>
      <c r="Q19" s="32" t="s">
        <v>46</v>
      </c>
      <c r="R19" s="32" t="s">
        <v>46</v>
      </c>
      <c r="S19" s="32" t="s">
        <v>47</v>
      </c>
      <c r="T19" s="32" t="s">
        <v>47</v>
      </c>
      <c r="U19" s="32" t="s">
        <v>47</v>
      </c>
      <c r="V19" s="32" t="s">
        <v>47</v>
      </c>
      <c r="W19" s="31" t="s">
        <v>47</v>
      </c>
      <c r="X19" s="31">
        <f>'Evaluation Criteria and Weights'!K29</f>
        <v>8</v>
      </c>
    </row>
    <row r="20" spans="1:24" s="1" customFormat="1" ht="79.5" customHeight="1" x14ac:dyDescent="0.25">
      <c r="A20" s="35" t="s">
        <v>147</v>
      </c>
      <c r="B20" s="19" t="s">
        <v>148</v>
      </c>
      <c r="C20" s="19" t="s">
        <v>103</v>
      </c>
      <c r="D20" s="19" t="s">
        <v>149</v>
      </c>
      <c r="E20" s="19" t="s">
        <v>150</v>
      </c>
      <c r="F20" s="21">
        <v>2022</v>
      </c>
      <c r="G20" s="21">
        <v>1.1000000000000001</v>
      </c>
      <c r="H20" s="19" t="s">
        <v>151</v>
      </c>
      <c r="I20" s="19" t="s">
        <v>66</v>
      </c>
      <c r="J20" s="20" t="s">
        <v>152</v>
      </c>
      <c r="K20" s="19"/>
      <c r="L20" s="36" t="s">
        <v>153</v>
      </c>
      <c r="M20" s="21">
        <v>58</v>
      </c>
      <c r="N20" s="21">
        <v>16</v>
      </c>
      <c r="O20" s="22" t="s">
        <v>47</v>
      </c>
      <c r="P20" s="21" t="s">
        <v>46</v>
      </c>
      <c r="Q20" s="21" t="s">
        <v>46</v>
      </c>
      <c r="R20" s="21" t="s">
        <v>46</v>
      </c>
      <c r="S20" s="21" t="s">
        <v>47</v>
      </c>
      <c r="T20" s="21" t="s">
        <v>46</v>
      </c>
      <c r="U20" s="21" t="s">
        <v>47</v>
      </c>
      <c r="V20" s="21" t="s">
        <v>47</v>
      </c>
      <c r="W20" s="19" t="s">
        <v>47</v>
      </c>
      <c r="X20" s="21">
        <f>'Evaluation Criteria and Weights'!K30</f>
        <v>15</v>
      </c>
    </row>
    <row r="21" spans="1:24" s="1" customFormat="1" ht="79.5" customHeight="1" x14ac:dyDescent="0.25">
      <c r="A21" s="29" t="s">
        <v>154</v>
      </c>
      <c r="B21" s="30" t="s">
        <v>155</v>
      </c>
      <c r="C21" s="31" t="s">
        <v>103</v>
      </c>
      <c r="D21" s="31" t="s">
        <v>156</v>
      </c>
      <c r="E21" s="31" t="s">
        <v>157</v>
      </c>
      <c r="F21" s="32">
        <v>2020</v>
      </c>
      <c r="G21" s="32" t="s">
        <v>158</v>
      </c>
      <c r="H21" s="31" t="s">
        <v>159</v>
      </c>
      <c r="I21" s="31" t="s">
        <v>66</v>
      </c>
      <c r="J21" s="33" t="s">
        <v>160</v>
      </c>
      <c r="K21" s="31"/>
      <c r="L21" s="30" t="s">
        <v>161</v>
      </c>
      <c r="M21" s="32" t="s">
        <v>162</v>
      </c>
      <c r="N21" s="32" t="s">
        <v>163</v>
      </c>
      <c r="O21" s="34" t="s">
        <v>47</v>
      </c>
      <c r="P21" s="32" t="s">
        <v>46</v>
      </c>
      <c r="Q21" s="32" t="s">
        <v>46</v>
      </c>
      <c r="R21" s="32" t="s">
        <v>46</v>
      </c>
      <c r="S21" s="32" t="s">
        <v>47</v>
      </c>
      <c r="T21" s="32" t="s">
        <v>46</v>
      </c>
      <c r="U21" s="32" t="s">
        <v>47</v>
      </c>
      <c r="V21" s="32" t="s">
        <v>47</v>
      </c>
      <c r="W21" s="31" t="s">
        <v>47</v>
      </c>
      <c r="X21" s="31">
        <f>'Evaluation Criteria and Weights'!K31</f>
        <v>15</v>
      </c>
    </row>
    <row r="22" spans="1:24" s="1" customFormat="1" ht="79.5" customHeight="1" x14ac:dyDescent="0.25">
      <c r="A22" s="35" t="s">
        <v>164</v>
      </c>
      <c r="B22" s="19" t="s">
        <v>165</v>
      </c>
      <c r="C22" s="19" t="s">
        <v>166</v>
      </c>
      <c r="D22" s="19" t="s">
        <v>167</v>
      </c>
      <c r="E22" s="19" t="s">
        <v>168</v>
      </c>
      <c r="F22" s="21" t="s">
        <v>169</v>
      </c>
      <c r="G22" s="21"/>
      <c r="H22" s="19" t="s">
        <v>170</v>
      </c>
      <c r="I22" s="19" t="s">
        <v>171</v>
      </c>
      <c r="J22" s="20" t="s">
        <v>172</v>
      </c>
      <c r="K22" s="19"/>
      <c r="L22" s="36" t="s">
        <v>173</v>
      </c>
      <c r="M22" s="21">
        <v>126</v>
      </c>
      <c r="N22" s="21">
        <v>45</v>
      </c>
      <c r="O22" s="22" t="s">
        <v>46</v>
      </c>
      <c r="P22" s="21" t="s">
        <v>46</v>
      </c>
      <c r="Q22" s="21" t="s">
        <v>46</v>
      </c>
      <c r="R22" s="21" t="s">
        <v>46</v>
      </c>
      <c r="S22" s="21" t="s">
        <v>46</v>
      </c>
      <c r="T22" s="21" t="s">
        <v>47</v>
      </c>
      <c r="U22" s="21" t="s">
        <v>47</v>
      </c>
      <c r="V22" s="21" t="s">
        <v>47</v>
      </c>
      <c r="W22" s="19" t="s">
        <v>47</v>
      </c>
      <c r="X22" s="21">
        <f>'Evaluation Criteria and Weights'!K32</f>
        <v>20</v>
      </c>
    </row>
    <row r="23" spans="1:24" s="1" customFormat="1" ht="79.5" customHeight="1" x14ac:dyDescent="0.25">
      <c r="A23" s="29" t="s">
        <v>174</v>
      </c>
      <c r="B23" s="30" t="s">
        <v>175</v>
      </c>
      <c r="C23" s="31" t="s">
        <v>103</v>
      </c>
      <c r="D23" s="31" t="s">
        <v>176</v>
      </c>
      <c r="E23" s="31" t="s">
        <v>157</v>
      </c>
      <c r="F23" s="32">
        <v>2024</v>
      </c>
      <c r="G23" s="32">
        <v>2</v>
      </c>
      <c r="H23" s="31"/>
      <c r="I23" s="31" t="s">
        <v>66</v>
      </c>
      <c r="J23" s="33" t="s">
        <v>177</v>
      </c>
      <c r="K23" s="31"/>
      <c r="L23" s="30" t="s">
        <v>178</v>
      </c>
      <c r="M23" s="32">
        <v>250</v>
      </c>
      <c r="N23" s="32">
        <v>64</v>
      </c>
      <c r="O23" s="34" t="s">
        <v>47</v>
      </c>
      <c r="P23" s="32" t="s">
        <v>46</v>
      </c>
      <c r="Q23" s="32" t="s">
        <v>46</v>
      </c>
      <c r="R23" s="32" t="s">
        <v>46</v>
      </c>
      <c r="S23" s="32" t="s">
        <v>47</v>
      </c>
      <c r="T23" s="32" t="s">
        <v>47</v>
      </c>
      <c r="U23" s="32" t="s">
        <v>47</v>
      </c>
      <c r="V23" s="32" t="s">
        <v>47</v>
      </c>
      <c r="W23" s="31" t="s">
        <v>47</v>
      </c>
      <c r="X23" s="31">
        <f>'Evaluation Criteria and Weights'!K33</f>
        <v>11</v>
      </c>
    </row>
    <row r="24" spans="1:24" s="1" customFormat="1" ht="79.5" customHeight="1" x14ac:dyDescent="0.25">
      <c r="A24" s="35" t="s">
        <v>179</v>
      </c>
      <c r="B24" s="19" t="s">
        <v>180</v>
      </c>
      <c r="C24" s="19" t="s">
        <v>103</v>
      </c>
      <c r="D24" s="19" t="s">
        <v>181</v>
      </c>
      <c r="E24" s="19" t="s">
        <v>182</v>
      </c>
      <c r="F24" s="21">
        <v>2010</v>
      </c>
      <c r="G24" s="21"/>
      <c r="H24" s="19" t="s">
        <v>183</v>
      </c>
      <c r="I24" s="19" t="s">
        <v>184</v>
      </c>
      <c r="J24" s="20" t="s">
        <v>185</v>
      </c>
      <c r="K24" s="19"/>
      <c r="L24" s="36"/>
      <c r="M24" s="21"/>
      <c r="N24" s="21"/>
      <c r="O24" s="22" t="s">
        <v>47</v>
      </c>
      <c r="P24" s="21" t="s">
        <v>47</v>
      </c>
      <c r="Q24" s="21" t="s">
        <v>46</v>
      </c>
      <c r="R24" s="21" t="s">
        <v>46</v>
      </c>
      <c r="S24" s="21" t="s">
        <v>47</v>
      </c>
      <c r="T24" s="21" t="s">
        <v>47</v>
      </c>
      <c r="U24" s="21" t="s">
        <v>47</v>
      </c>
      <c r="V24" s="21" t="s">
        <v>47</v>
      </c>
      <c r="W24" s="19" t="s">
        <v>47</v>
      </c>
      <c r="X24" s="21">
        <f>'Evaluation Criteria and Weights'!K34</f>
        <v>8</v>
      </c>
    </row>
    <row r="25" spans="1:24" s="1" customFormat="1" ht="79.5" customHeight="1" x14ac:dyDescent="0.25">
      <c r="A25" s="29" t="s">
        <v>186</v>
      </c>
      <c r="B25" s="30" t="s">
        <v>187</v>
      </c>
      <c r="C25" s="31" t="s">
        <v>103</v>
      </c>
      <c r="D25" s="31" t="s">
        <v>188</v>
      </c>
      <c r="E25" s="31" t="s">
        <v>189</v>
      </c>
      <c r="F25" s="32">
        <v>2017</v>
      </c>
      <c r="G25" s="32"/>
      <c r="H25" s="31" t="s">
        <v>190</v>
      </c>
      <c r="I25" s="31" t="s">
        <v>184</v>
      </c>
      <c r="J25" s="33" t="s">
        <v>191</v>
      </c>
      <c r="K25" s="31"/>
      <c r="L25" s="30"/>
      <c r="M25" s="32"/>
      <c r="N25" s="32"/>
      <c r="O25" s="34" t="s">
        <v>47</v>
      </c>
      <c r="P25" s="32" t="s">
        <v>47</v>
      </c>
      <c r="Q25" s="32" t="s">
        <v>46</v>
      </c>
      <c r="R25" s="32" t="s">
        <v>46</v>
      </c>
      <c r="S25" s="32" t="s">
        <v>46</v>
      </c>
      <c r="T25" s="32" t="s">
        <v>46</v>
      </c>
      <c r="U25" s="32" t="s">
        <v>47</v>
      </c>
      <c r="V25" s="32" t="s">
        <v>47</v>
      </c>
      <c r="W25" s="31" t="s">
        <v>47</v>
      </c>
      <c r="X25" s="31">
        <f>'Evaluation Criteria and Weights'!K35</f>
        <v>16</v>
      </c>
    </row>
    <row r="26" spans="1:24" s="1" customFormat="1" ht="79.5" customHeight="1" x14ac:dyDescent="0.25">
      <c r="A26" s="35" t="s">
        <v>192</v>
      </c>
      <c r="B26" s="19" t="s">
        <v>193</v>
      </c>
      <c r="C26" s="19" t="s">
        <v>194</v>
      </c>
      <c r="D26" s="19" t="s">
        <v>195</v>
      </c>
      <c r="E26" s="19" t="s">
        <v>196</v>
      </c>
      <c r="F26" s="21">
        <v>2024</v>
      </c>
      <c r="G26" s="21">
        <v>8.1</v>
      </c>
      <c r="H26" s="19" t="s">
        <v>197</v>
      </c>
      <c r="I26" s="19" t="s">
        <v>66</v>
      </c>
      <c r="J26" s="20" t="s">
        <v>198</v>
      </c>
      <c r="K26" s="19"/>
      <c r="L26" s="36" t="s">
        <v>199</v>
      </c>
      <c r="M26" s="21" t="s">
        <v>200</v>
      </c>
      <c r="N26" s="21" t="s">
        <v>201</v>
      </c>
      <c r="O26" s="22" t="s">
        <v>47</v>
      </c>
      <c r="P26" s="21" t="s">
        <v>46</v>
      </c>
      <c r="Q26" s="21" t="s">
        <v>47</v>
      </c>
      <c r="R26" s="21" t="s">
        <v>47</v>
      </c>
      <c r="S26" s="21" t="s">
        <v>46</v>
      </c>
      <c r="T26" s="21" t="s">
        <v>46</v>
      </c>
      <c r="U26" s="21" t="s">
        <v>47</v>
      </c>
      <c r="V26" s="21" t="s">
        <v>47</v>
      </c>
      <c r="W26" s="19" t="s">
        <v>47</v>
      </c>
      <c r="X26" s="21">
        <f>'Evaluation Criteria and Weights'!K36</f>
        <v>11</v>
      </c>
    </row>
    <row r="27" spans="1:24" s="1" customFormat="1" ht="79.5" customHeight="1" x14ac:dyDescent="0.25">
      <c r="A27" s="29" t="s">
        <v>202</v>
      </c>
      <c r="B27" s="30" t="s">
        <v>203</v>
      </c>
      <c r="C27" s="31" t="s">
        <v>204</v>
      </c>
      <c r="D27" s="31" t="s">
        <v>205</v>
      </c>
      <c r="E27" s="31" t="s">
        <v>206</v>
      </c>
      <c r="F27" s="32">
        <v>2026</v>
      </c>
      <c r="G27" s="32">
        <v>4.0999999999999996</v>
      </c>
      <c r="H27" s="31" t="s">
        <v>207</v>
      </c>
      <c r="I27" s="31" t="s">
        <v>66</v>
      </c>
      <c r="J27" s="33" t="s">
        <v>208</v>
      </c>
      <c r="K27" s="31"/>
      <c r="L27" s="30" t="s">
        <v>209</v>
      </c>
      <c r="M27" s="32">
        <v>334</v>
      </c>
      <c r="N27" s="32">
        <v>93</v>
      </c>
      <c r="O27" s="34" t="s">
        <v>46</v>
      </c>
      <c r="P27" s="32" t="s">
        <v>46</v>
      </c>
      <c r="Q27" s="32" t="s">
        <v>46</v>
      </c>
      <c r="R27" s="32" t="s">
        <v>46</v>
      </c>
      <c r="S27" s="32" t="s">
        <v>46</v>
      </c>
      <c r="T27" s="32" t="s">
        <v>46</v>
      </c>
      <c r="U27" s="32" t="s">
        <v>47</v>
      </c>
      <c r="V27" s="32" t="s">
        <v>47</v>
      </c>
      <c r="W27" s="31" t="s">
        <v>47</v>
      </c>
      <c r="X27" s="31">
        <f>'Evaluation Criteria and Weights'!K37</f>
        <v>24</v>
      </c>
    </row>
    <row r="28" spans="1:24" s="1" customFormat="1" ht="79.5" customHeight="1" x14ac:dyDescent="0.25">
      <c r="A28" s="35" t="s">
        <v>210</v>
      </c>
      <c r="B28" s="19"/>
      <c r="C28" s="19" t="s">
        <v>211</v>
      </c>
      <c r="D28" s="19" t="s">
        <v>212</v>
      </c>
      <c r="E28" s="19" t="s">
        <v>206</v>
      </c>
      <c r="F28" s="21"/>
      <c r="G28" s="21"/>
      <c r="H28" s="19" t="s">
        <v>213</v>
      </c>
      <c r="I28" s="19" t="s">
        <v>214</v>
      </c>
      <c r="J28" s="20" t="s">
        <v>44</v>
      </c>
      <c r="K28" s="19"/>
      <c r="L28" s="36"/>
      <c r="M28" s="21"/>
      <c r="N28" s="21"/>
      <c r="O28" s="22"/>
      <c r="P28" s="21"/>
      <c r="Q28" s="21"/>
      <c r="R28" s="21"/>
      <c r="S28" s="21"/>
      <c r="T28" s="21"/>
      <c r="U28" s="21"/>
      <c r="V28" s="21"/>
      <c r="W28" s="19"/>
      <c r="X28" s="21">
        <f>'Evaluation Criteria and Weights'!K38</f>
        <v>0</v>
      </c>
    </row>
    <row r="29" spans="1:24" s="1" customFormat="1" ht="79.5" customHeight="1" x14ac:dyDescent="0.25">
      <c r="A29" s="29" t="s">
        <v>215</v>
      </c>
      <c r="B29" s="30" t="s">
        <v>216</v>
      </c>
      <c r="C29" s="31" t="s">
        <v>217</v>
      </c>
      <c r="D29" s="31" t="s">
        <v>218</v>
      </c>
      <c r="E29" s="31" t="s">
        <v>219</v>
      </c>
      <c r="F29" s="32">
        <v>2025</v>
      </c>
      <c r="G29" s="32">
        <v>2025</v>
      </c>
      <c r="H29" s="31" t="s">
        <v>220</v>
      </c>
      <c r="I29" s="31" t="s">
        <v>66</v>
      </c>
      <c r="J29" s="33" t="s">
        <v>221</v>
      </c>
      <c r="K29" s="31" t="s">
        <v>222</v>
      </c>
      <c r="L29" s="30" t="s">
        <v>223</v>
      </c>
      <c r="M29" s="32">
        <v>139</v>
      </c>
      <c r="N29" s="32">
        <v>46</v>
      </c>
      <c r="O29" s="34" t="s">
        <v>46</v>
      </c>
      <c r="P29" s="32" t="s">
        <v>46</v>
      </c>
      <c r="Q29" s="32" t="s">
        <v>46</v>
      </c>
      <c r="R29" s="32" t="s">
        <v>46</v>
      </c>
      <c r="S29" s="32" t="s">
        <v>46</v>
      </c>
      <c r="T29" s="32" t="s">
        <v>46</v>
      </c>
      <c r="U29" s="32" t="s">
        <v>47</v>
      </c>
      <c r="V29" s="32" t="s">
        <v>47</v>
      </c>
      <c r="W29" s="31" t="s">
        <v>47</v>
      </c>
      <c r="X29" s="31">
        <f>'Evaluation Criteria and Weights'!K39</f>
        <v>24</v>
      </c>
    </row>
    <row r="30" spans="1:24" s="1" customFormat="1" ht="408" customHeight="1" x14ac:dyDescent="0.25">
      <c r="A30" s="35" t="s">
        <v>224</v>
      </c>
      <c r="B30" s="19"/>
      <c r="C30" s="19" t="s">
        <v>225</v>
      </c>
      <c r="D30" s="19" t="s">
        <v>226</v>
      </c>
      <c r="E30" s="19" t="s">
        <v>227</v>
      </c>
      <c r="F30" s="21" t="s">
        <v>227</v>
      </c>
      <c r="G30" s="21"/>
      <c r="H30" s="19"/>
      <c r="I30" s="19" t="s">
        <v>228</v>
      </c>
      <c r="J30" s="20"/>
      <c r="K30" s="19"/>
      <c r="L30" s="36"/>
      <c r="M30" s="21"/>
      <c r="N30" s="21"/>
      <c r="O30" s="22"/>
      <c r="P30" s="21"/>
      <c r="Q30" s="21"/>
      <c r="R30" s="21"/>
      <c r="S30" s="21"/>
      <c r="T30" s="21"/>
      <c r="U30" s="21"/>
      <c r="V30" s="21"/>
      <c r="W30" s="19"/>
      <c r="X30" s="21"/>
    </row>
    <row r="31" spans="1:24" s="1" customFormat="1" ht="275.25" customHeight="1" x14ac:dyDescent="0.25">
      <c r="A31" s="29" t="s">
        <v>229</v>
      </c>
      <c r="B31" s="30"/>
      <c r="C31" s="31" t="s">
        <v>230</v>
      </c>
      <c r="D31" s="31" t="s">
        <v>231</v>
      </c>
      <c r="E31" s="31" t="s">
        <v>227</v>
      </c>
      <c r="F31" s="32" t="s">
        <v>227</v>
      </c>
      <c r="G31" s="32"/>
      <c r="H31" s="31" t="s">
        <v>232</v>
      </c>
      <c r="I31" s="31" t="s">
        <v>233</v>
      </c>
      <c r="J31" s="33"/>
      <c r="K31" s="31"/>
      <c r="L31" s="30"/>
      <c r="M31" s="32"/>
      <c r="N31" s="32"/>
      <c r="O31" s="34" t="s">
        <v>46</v>
      </c>
      <c r="P31" s="32" t="s">
        <v>46</v>
      </c>
      <c r="Q31" s="32" t="s">
        <v>46</v>
      </c>
      <c r="R31" s="32" t="s">
        <v>46</v>
      </c>
      <c r="S31" s="32" t="s">
        <v>46</v>
      </c>
      <c r="T31" s="32" t="s">
        <v>46</v>
      </c>
      <c r="U31" s="32" t="s">
        <v>46</v>
      </c>
      <c r="V31" s="32" t="s">
        <v>46</v>
      </c>
      <c r="W31" s="31" t="s">
        <v>47</v>
      </c>
      <c r="X31" s="31">
        <f>'Evaluation Criteria and Weights'!K41</f>
        <v>32</v>
      </c>
    </row>
    <row r="32" spans="1:24" s="1" customFormat="1" ht="82.5" x14ac:dyDescent="0.25">
      <c r="A32" s="9" t="s">
        <v>234</v>
      </c>
      <c r="B32" s="9" t="s">
        <v>14</v>
      </c>
      <c r="C32" s="9" t="s">
        <v>15</v>
      </c>
      <c r="D32" s="9" t="s">
        <v>0</v>
      </c>
      <c r="E32" s="9" t="s">
        <v>16</v>
      </c>
      <c r="F32" s="9" t="s">
        <v>17</v>
      </c>
      <c r="G32" s="9" t="s">
        <v>18</v>
      </c>
      <c r="H32" s="28" t="s">
        <v>19</v>
      </c>
      <c r="I32" s="28" t="s">
        <v>20</v>
      </c>
      <c r="J32" s="28" t="s">
        <v>21</v>
      </c>
      <c r="K32" s="28" t="s">
        <v>22</v>
      </c>
      <c r="L32" s="28" t="s">
        <v>23</v>
      </c>
      <c r="M32" s="9" t="s">
        <v>24</v>
      </c>
      <c r="N32" s="9" t="s">
        <v>25</v>
      </c>
      <c r="O32" s="39" t="s">
        <v>26</v>
      </c>
      <c r="P32" s="40" t="s">
        <v>27</v>
      </c>
      <c r="Q32" s="40" t="s">
        <v>28</v>
      </c>
      <c r="R32" s="40" t="s">
        <v>29</v>
      </c>
      <c r="S32" s="40" t="s">
        <v>235</v>
      </c>
      <c r="T32" s="40" t="s">
        <v>31</v>
      </c>
      <c r="U32" s="40" t="s">
        <v>32</v>
      </c>
      <c r="V32" s="40" t="s">
        <v>58</v>
      </c>
      <c r="W32" s="40" t="s">
        <v>34</v>
      </c>
      <c r="X32" s="39" t="s">
        <v>35</v>
      </c>
    </row>
    <row r="33" spans="1:24" s="1" customFormat="1" ht="82.5" x14ac:dyDescent="0.25">
      <c r="A33" s="35" t="s">
        <v>236</v>
      </c>
      <c r="B33" s="19" t="s">
        <v>236</v>
      </c>
      <c r="C33" s="19" t="s">
        <v>237</v>
      </c>
      <c r="D33" s="19" t="s">
        <v>238</v>
      </c>
      <c r="E33" s="19" t="s">
        <v>239</v>
      </c>
      <c r="F33" s="21">
        <v>2024</v>
      </c>
      <c r="G33" s="21"/>
      <c r="H33" s="19" t="s">
        <v>240</v>
      </c>
      <c r="I33" s="19" t="s">
        <v>241</v>
      </c>
      <c r="J33" s="20" t="s">
        <v>242</v>
      </c>
      <c r="K33" s="19" t="s">
        <v>243</v>
      </c>
      <c r="L33" s="36" t="s">
        <v>44</v>
      </c>
      <c r="M33" s="21" t="s">
        <v>44</v>
      </c>
      <c r="N33" s="21" t="s">
        <v>44</v>
      </c>
      <c r="O33" s="22"/>
      <c r="P33" s="21"/>
      <c r="Q33" s="21"/>
      <c r="R33" s="21"/>
      <c r="S33" s="21"/>
      <c r="T33" s="21"/>
      <c r="U33" s="21"/>
      <c r="V33" s="21"/>
      <c r="W33" s="19"/>
      <c r="X33" s="21"/>
    </row>
    <row r="34" spans="1:24" s="1" customFormat="1" ht="99" x14ac:dyDescent="0.25">
      <c r="A34" s="29" t="s">
        <v>244</v>
      </c>
      <c r="B34" s="30" t="s">
        <v>245</v>
      </c>
      <c r="C34" s="31" t="s">
        <v>246</v>
      </c>
      <c r="D34" s="31" t="s">
        <v>247</v>
      </c>
      <c r="E34" s="31" t="s">
        <v>239</v>
      </c>
      <c r="F34" s="32">
        <v>2019</v>
      </c>
      <c r="G34" s="32"/>
      <c r="H34" s="31" t="s">
        <v>248</v>
      </c>
      <c r="I34" s="31" t="s">
        <v>228</v>
      </c>
      <c r="J34" s="33" t="s">
        <v>249</v>
      </c>
      <c r="K34" s="31"/>
      <c r="L34" s="30" t="s">
        <v>44</v>
      </c>
      <c r="M34" s="32" t="s">
        <v>44</v>
      </c>
      <c r="N34" s="32" t="s">
        <v>44</v>
      </c>
      <c r="O34" s="34"/>
      <c r="P34" s="32"/>
      <c r="Q34" s="32"/>
      <c r="R34" s="32"/>
      <c r="S34" s="32"/>
      <c r="T34" s="32"/>
      <c r="U34" s="32"/>
      <c r="V34" s="32"/>
      <c r="W34" s="31"/>
      <c r="X34" s="31"/>
    </row>
    <row r="35" spans="1:24" s="1" customFormat="1" ht="99" x14ac:dyDescent="0.25">
      <c r="A35" s="35" t="s">
        <v>250</v>
      </c>
      <c r="B35" s="19" t="s">
        <v>251</v>
      </c>
      <c r="C35" s="19" t="s">
        <v>246</v>
      </c>
      <c r="D35" s="19" t="s">
        <v>252</v>
      </c>
      <c r="E35" s="19" t="s">
        <v>239</v>
      </c>
      <c r="F35" s="21">
        <v>2016</v>
      </c>
      <c r="G35" s="21"/>
      <c r="H35" s="19" t="s">
        <v>248</v>
      </c>
      <c r="I35" s="19" t="s">
        <v>228</v>
      </c>
      <c r="J35" s="20" t="s">
        <v>253</v>
      </c>
      <c r="K35" s="19"/>
      <c r="L35" s="36" t="s">
        <v>44</v>
      </c>
      <c r="M35" s="21" t="s">
        <v>44</v>
      </c>
      <c r="N35" s="21" t="s">
        <v>44</v>
      </c>
      <c r="O35" s="22"/>
      <c r="P35" s="21"/>
      <c r="Q35" s="21"/>
      <c r="R35" s="21"/>
      <c r="S35" s="21"/>
      <c r="T35" s="21"/>
      <c r="U35" s="21"/>
      <c r="V35" s="21"/>
      <c r="W35" s="19"/>
      <c r="X35" s="21"/>
    </row>
    <row r="36" spans="1:24" s="1" customFormat="1" ht="82.5" x14ac:dyDescent="0.25">
      <c r="A36" s="29" t="s">
        <v>254</v>
      </c>
      <c r="B36" s="30" t="s">
        <v>255</v>
      </c>
      <c r="C36" s="31" t="s">
        <v>246</v>
      </c>
      <c r="D36" s="31" t="s">
        <v>256</v>
      </c>
      <c r="E36" s="31" t="s">
        <v>239</v>
      </c>
      <c r="F36" s="32">
        <v>2017</v>
      </c>
      <c r="G36" s="32"/>
      <c r="H36" s="31" t="s">
        <v>257</v>
      </c>
      <c r="I36" s="31" t="s">
        <v>228</v>
      </c>
      <c r="J36" s="33"/>
      <c r="K36" s="31"/>
      <c r="L36" s="30" t="s">
        <v>44</v>
      </c>
      <c r="M36" s="32" t="s">
        <v>44</v>
      </c>
      <c r="N36" s="32" t="s">
        <v>44</v>
      </c>
      <c r="O36" s="34"/>
      <c r="P36" s="32"/>
      <c r="Q36" s="32"/>
      <c r="R36" s="32"/>
      <c r="S36" s="32"/>
      <c r="T36" s="32"/>
      <c r="U36" s="32"/>
      <c r="V36" s="32"/>
      <c r="W36" s="31"/>
      <c r="X36" s="31"/>
    </row>
    <row r="37" spans="1:24" s="1" customFormat="1" ht="115.5" x14ac:dyDescent="0.25">
      <c r="A37" s="35" t="s">
        <v>258</v>
      </c>
      <c r="B37" s="19" t="s">
        <v>259</v>
      </c>
      <c r="C37" s="19" t="s">
        <v>260</v>
      </c>
      <c r="D37" s="19" t="s">
        <v>261</v>
      </c>
      <c r="E37" s="19" t="s">
        <v>239</v>
      </c>
      <c r="F37" s="21">
        <v>2025</v>
      </c>
      <c r="G37" s="21"/>
      <c r="H37" s="19" t="s">
        <v>262</v>
      </c>
      <c r="I37" s="19" t="s">
        <v>241</v>
      </c>
      <c r="J37" s="20" t="s">
        <v>263</v>
      </c>
      <c r="K37" s="19"/>
      <c r="L37" s="36" t="s">
        <v>44</v>
      </c>
      <c r="M37" s="21" t="s">
        <v>44</v>
      </c>
      <c r="N37" s="21" t="s">
        <v>44</v>
      </c>
      <c r="O37" s="22"/>
      <c r="P37" s="21"/>
      <c r="Q37" s="21"/>
      <c r="R37" s="21"/>
      <c r="S37" s="21"/>
      <c r="T37" s="21"/>
      <c r="U37" s="21"/>
      <c r="V37" s="21"/>
      <c r="W37" s="19"/>
      <c r="X37" s="21"/>
    </row>
    <row r="38" spans="1:24" x14ac:dyDescent="0.25">
      <c r="A38" s="41"/>
    </row>
    <row r="39" spans="1:24" x14ac:dyDescent="0.25">
      <c r="A39" s="41"/>
    </row>
    <row r="40" spans="1:24" ht="55.5" customHeight="1" x14ac:dyDescent="0.25">
      <c r="A40" s="46" t="s">
        <v>264</v>
      </c>
      <c r="B40" s="46"/>
      <c r="C40" s="46"/>
    </row>
  </sheetData>
  <mergeCells count="2">
    <mergeCell ref="A40:C40"/>
    <mergeCell ref="A1:XFD4"/>
  </mergeCells>
  <hyperlinks>
    <hyperlink ref="J6" r:id="rId1" xr:uid="{436CE855-B100-498F-B469-2050C8A49044}"/>
    <hyperlink ref="J9" r:id="rId2" xr:uid="{CF5B26C7-AA08-4D16-A8E1-91138D8A690E}"/>
    <hyperlink ref="J10" r:id="rId3" xr:uid="{41191360-CEB8-4369-8A41-982E858BFD71}"/>
    <hyperlink ref="J33" r:id="rId4" xr:uid="{F8A6CA3C-D3A5-4C7C-AFBA-AF787D2EBC60}"/>
    <hyperlink ref="K33" r:id="rId5" xr:uid="{BDCB8B9F-2312-4812-9394-06ED43ED98DB}"/>
    <hyperlink ref="J12" r:id="rId6" xr:uid="{15892AD9-1FD2-430D-9774-9396D41814AD}"/>
    <hyperlink ref="K12" r:id="rId7" display="https://www.aicpa-cima.com/topic/audit-assurance/audit-and-assurance-greater-than-soc-2" xr:uid="{E7567E48-C7F5-4290-B24C-F2F0F9CA7D16}"/>
    <hyperlink ref="J11" r:id="rId8" xr:uid="{C150EF96-84A4-42CD-8BE4-89167467C1F7}"/>
    <hyperlink ref="J7" r:id="rId9" xr:uid="{FC07B4AB-6B7C-451C-ACD7-A60D2E6307D2}"/>
    <hyperlink ref="J13" r:id="rId10" xr:uid="{7332AC02-79A8-4757-A118-343E9BB7FC05}"/>
    <hyperlink ref="J14" r:id="rId11" xr:uid="{2921687B-D9EA-4BAF-B770-89265B530A25}"/>
    <hyperlink ref="J15" r:id="rId12" xr:uid="{392D24E4-063A-4E90-B479-E19C4C856BA9}"/>
    <hyperlink ref="J16" r:id="rId13" xr:uid="{8CA44F56-4B03-4C03-93A3-F009E24B831F}"/>
    <hyperlink ref="J17" r:id="rId14" xr:uid="{8F5A2596-DA80-48D3-8E76-44BF2F56937B}"/>
    <hyperlink ref="K17" r:id="rId15" xr:uid="{FC3B93F9-0190-4D82-A3EF-74707D260FC1}"/>
    <hyperlink ref="J18" r:id="rId16" xr:uid="{645CE373-4A76-49F5-B95C-795EFD60E80A}"/>
    <hyperlink ref="J19" r:id="rId17" xr:uid="{0882AB7D-F477-4BF6-85FE-A85911E332E0}"/>
    <hyperlink ref="K19" r:id="rId18" xr:uid="{34D3A78C-2D60-43F0-A05A-FFD2E721BCFC}"/>
    <hyperlink ref="A36" r:id="rId19" xr:uid="{78E3012B-C0D0-4204-A862-126C58B37428}"/>
    <hyperlink ref="J35" r:id="rId20" xr:uid="{9AFFF093-915E-49ED-A3F3-ED90F37548FB}"/>
    <hyperlink ref="J34" r:id="rId21" xr:uid="{0445BAD8-CDD0-432A-BB00-0F777EAD044C}"/>
    <hyperlink ref="J37" r:id="rId22" xr:uid="{9C01448A-0442-433B-BF10-FB459C2EB577}"/>
    <hyperlink ref="J21" r:id="rId23" xr:uid="{B0B99E1E-B6FF-446A-B4C9-3D63ED412BF1}"/>
    <hyperlink ref="J20" r:id="rId24" xr:uid="{F7A18A75-817B-44DA-8E9D-C7BD4EF6FB42}"/>
    <hyperlink ref="J22" r:id="rId25" xr:uid="{818E737F-FF69-4AB1-98FA-98226E850347}"/>
    <hyperlink ref="J23" r:id="rId26" xr:uid="{3B1CC24A-6F9C-46A8-B357-CC890A2B2268}"/>
    <hyperlink ref="J25" r:id="rId27" xr:uid="{0A5FA01E-285C-423A-8047-6DE4339E05E8}"/>
    <hyperlink ref="J26" r:id="rId28" xr:uid="{A8C8E991-9BB8-4A96-A26A-B71E5B5A582D}"/>
    <hyperlink ref="J27" r:id="rId29" xr:uid="{15191286-ECDC-4CA1-BED5-7084E9A51E56}"/>
    <hyperlink ref="J29" r:id="rId30" xr:uid="{4CA06671-6A24-4C2E-B6C0-FA8CA49EC37B}"/>
    <hyperlink ref="K29" r:id="rId31" xr:uid="{836AAC0A-C6E2-42B2-A8CF-1556ADD72C7D}"/>
    <hyperlink ref="J24" r:id="rId32" xr:uid="{519A42A8-3EA6-4F84-B6FE-F0441B452138}"/>
  </hyperlinks>
  <pageMargins left="0.7" right="0.7" top="0.75" bottom="0.75" header="0.3" footer="0.3"/>
  <pageSetup orientation="portrait" r:id="rId33"/>
  <drawing r:id="rId34"/>
  <legacyDrawing r:id="rId3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4BE6E-C9AE-4AAB-B366-89D207878505}">
  <dimension ref="A1:K58"/>
  <sheetViews>
    <sheetView workbookViewId="0">
      <selection activeCell="F9" sqref="F9"/>
    </sheetView>
  </sheetViews>
  <sheetFormatPr defaultColWidth="8.85546875" defaultRowHeight="15" x14ac:dyDescent="0.25"/>
  <cols>
    <col min="1" max="1" width="28.7109375" style="41" customWidth="1"/>
    <col min="2" max="12" width="28.7109375" style="14" customWidth="1"/>
    <col min="13" max="16384" width="8.85546875" style="14"/>
  </cols>
  <sheetData>
    <row r="1" spans="1:11" ht="96.75" customHeight="1" x14ac:dyDescent="0.25">
      <c r="A1" s="53"/>
      <c r="B1" s="53"/>
      <c r="C1" s="53"/>
      <c r="D1" s="53"/>
      <c r="E1" s="42"/>
      <c r="F1" s="42"/>
      <c r="G1" s="42"/>
      <c r="H1" s="42"/>
      <c r="I1" s="42"/>
      <c r="J1" s="42"/>
      <c r="K1" s="42"/>
    </row>
    <row r="2" spans="1:11" ht="46.5" customHeight="1" x14ac:dyDescent="0.25">
      <c r="A2" s="53"/>
      <c r="B2" s="53"/>
      <c r="C2" s="53"/>
      <c r="D2" s="53"/>
      <c r="E2" s="42"/>
      <c r="F2" s="42"/>
      <c r="G2" s="42"/>
      <c r="H2" s="42"/>
      <c r="I2" s="42"/>
      <c r="J2" s="42"/>
      <c r="K2" s="42"/>
    </row>
    <row r="3" spans="1:11" ht="33" x14ac:dyDescent="0.25">
      <c r="A3" s="11" t="s">
        <v>265</v>
      </c>
      <c r="B3" s="11" t="s">
        <v>266</v>
      </c>
      <c r="C3" s="11" t="s">
        <v>267</v>
      </c>
      <c r="D3" s="42"/>
      <c r="E3" s="42"/>
      <c r="F3" s="42"/>
      <c r="G3" s="42"/>
      <c r="H3" s="42"/>
      <c r="I3" s="42"/>
      <c r="J3" s="42"/>
      <c r="K3" s="42"/>
    </row>
    <row r="4" spans="1:11" ht="33" x14ac:dyDescent="0.25">
      <c r="A4" s="8" t="str">
        <f>'Enviromental Scan and Evaluatio'!O5</f>
        <v>Current? 
( &lt;12m. old)</v>
      </c>
      <c r="B4" s="8" t="s">
        <v>268</v>
      </c>
      <c r="C4" s="42">
        <v>5</v>
      </c>
      <c r="D4" s="42"/>
      <c r="E4" s="42"/>
      <c r="F4" s="42"/>
      <c r="G4" s="42"/>
      <c r="H4" s="42"/>
      <c r="I4" s="42"/>
      <c r="J4" s="42"/>
      <c r="K4" s="42"/>
    </row>
    <row r="5" spans="1:11" ht="49.5" x14ac:dyDescent="0.25">
      <c r="A5" s="43" t="str">
        <f>'Enviromental Scan and Evaluatio'!P5</f>
        <v>Already in SCF?</v>
      </c>
      <c r="B5" s="43" t="s">
        <v>269</v>
      </c>
      <c r="C5" s="44">
        <v>3</v>
      </c>
      <c r="D5" s="42"/>
      <c r="E5" s="42"/>
      <c r="F5" s="42"/>
      <c r="G5" s="42"/>
      <c r="H5" s="42"/>
      <c r="I5" s="42"/>
      <c r="J5" s="42"/>
      <c r="K5" s="42"/>
    </row>
    <row r="6" spans="1:11" ht="33" x14ac:dyDescent="0.25">
      <c r="A6" s="8" t="str">
        <f>'Enviromental Scan and Evaluatio'!Q5</f>
        <v>Open Source?</v>
      </c>
      <c r="B6" s="8" t="s">
        <v>270</v>
      </c>
      <c r="C6" s="42">
        <v>4</v>
      </c>
      <c r="D6" s="42"/>
      <c r="E6" s="42"/>
      <c r="F6" s="42"/>
      <c r="G6" s="42"/>
      <c r="H6" s="42"/>
      <c r="I6" s="42"/>
      <c r="J6" s="42"/>
      <c r="K6" s="42"/>
    </row>
    <row r="7" spans="1:11" ht="33" x14ac:dyDescent="0.25">
      <c r="A7" s="43" t="str">
        <f>'Enviromental Scan and Evaluatio'!R5</f>
        <v>License Allows Free Use?</v>
      </c>
      <c r="B7" s="43" t="s">
        <v>271</v>
      </c>
      <c r="C7" s="44">
        <v>4</v>
      </c>
      <c r="D7" s="42"/>
      <c r="E7" s="42"/>
      <c r="F7" s="42"/>
      <c r="G7" s="42"/>
      <c r="H7" s="42"/>
      <c r="I7" s="42"/>
      <c r="J7" s="42"/>
      <c r="K7" s="42"/>
    </row>
    <row r="8" spans="1:11" ht="33" x14ac:dyDescent="0.25">
      <c r="A8" s="8" t="str">
        <f>'Enviromental Scan and Evaluatio'!S5</f>
        <v>Has Detailed, Actionable Controls?</v>
      </c>
      <c r="B8" s="8" t="s">
        <v>272</v>
      </c>
      <c r="C8" s="42">
        <v>4</v>
      </c>
      <c r="D8" s="42"/>
      <c r="E8" s="42"/>
      <c r="F8" s="42"/>
      <c r="G8" s="42"/>
      <c r="H8" s="42"/>
      <c r="I8" s="42"/>
      <c r="J8" s="42"/>
      <c r="K8" s="42"/>
    </row>
    <row r="9" spans="1:11" ht="33" x14ac:dyDescent="0.25">
      <c r="A9" s="43" t="str">
        <f>'Enviromental Scan and Evaluatio'!T5</f>
        <v>Maps to NIST CSF or 800-53/171/66?</v>
      </c>
      <c r="B9" s="43" t="s">
        <v>273</v>
      </c>
      <c r="C9" s="44">
        <v>4</v>
      </c>
      <c r="D9" s="42"/>
      <c r="E9" s="42"/>
      <c r="F9" s="42"/>
      <c r="G9" s="42"/>
      <c r="H9" s="42"/>
      <c r="I9" s="42"/>
      <c r="J9" s="42"/>
      <c r="K9" s="42"/>
    </row>
    <row r="10" spans="1:11" ht="33" x14ac:dyDescent="0.25">
      <c r="A10" s="8" t="str">
        <f>'Enviromental Scan and Evaluatio'!U5</f>
        <v>Risk Management Framework?</v>
      </c>
      <c r="B10" s="8" t="s">
        <v>274</v>
      </c>
      <c r="C10" s="42">
        <v>3</v>
      </c>
      <c r="D10" s="42"/>
      <c r="E10" s="42"/>
      <c r="F10" s="42"/>
      <c r="G10" s="42"/>
      <c r="H10" s="42"/>
      <c r="I10" s="42"/>
      <c r="J10" s="42"/>
      <c r="K10" s="42"/>
    </row>
    <row r="11" spans="1:11" ht="33" x14ac:dyDescent="0.25">
      <c r="A11" s="43" t="str">
        <f>'Enviromental Scan and Evaluatio'!V5</f>
        <v>Health Care Focused?</v>
      </c>
      <c r="B11" s="43" t="s">
        <v>275</v>
      </c>
      <c r="C11" s="44">
        <v>5</v>
      </c>
      <c r="D11" s="42"/>
      <c r="E11" s="42"/>
      <c r="F11" s="42"/>
      <c r="G11" s="42"/>
      <c r="H11" s="42"/>
      <c r="I11" s="42"/>
      <c r="J11" s="42"/>
      <c r="K11" s="42"/>
    </row>
    <row r="12" spans="1:11" ht="16.5" x14ac:dyDescent="0.25">
      <c r="A12" s="8" t="str">
        <f>'Enviromental Scan and Evaluatio'!W5</f>
        <v>Specific to IIS?</v>
      </c>
      <c r="B12" s="8" t="s">
        <v>276</v>
      </c>
      <c r="C12" s="42">
        <v>5</v>
      </c>
      <c r="D12" s="42"/>
      <c r="E12" s="42"/>
      <c r="F12" s="42"/>
      <c r="G12" s="42"/>
      <c r="H12" s="42"/>
      <c r="I12" s="42"/>
      <c r="J12" s="42"/>
      <c r="K12" s="42"/>
    </row>
    <row r="13" spans="1:11" ht="16.5" x14ac:dyDescent="0.25">
      <c r="B13" s="8"/>
      <c r="C13" s="42"/>
      <c r="D13" s="42"/>
      <c r="E13" s="42"/>
      <c r="F13" s="42"/>
      <c r="G13" s="42"/>
      <c r="H13" s="42"/>
      <c r="I13" s="42"/>
      <c r="J13" s="42"/>
      <c r="K13" s="42"/>
    </row>
    <row r="14" spans="1:11" ht="29.25" customHeight="1" x14ac:dyDescent="0.25">
      <c r="A14" s="52" t="s">
        <v>291</v>
      </c>
      <c r="B14" s="52"/>
      <c r="C14" s="52"/>
      <c r="D14" s="52"/>
      <c r="E14" s="52"/>
      <c r="F14" s="52"/>
      <c r="G14" s="52"/>
      <c r="H14" s="52"/>
      <c r="I14" s="52"/>
      <c r="J14" s="11"/>
      <c r="K14" s="11"/>
    </row>
    <row r="15" spans="1:11" ht="33" x14ac:dyDescent="0.25">
      <c r="A15" s="11" t="str">
        <f>'Enviromental Scan and Evaluatio'!A5</f>
        <v>Meta-Framework</v>
      </c>
      <c r="B15" s="11" t="str">
        <f>A$4</f>
        <v>Current? 
( &lt;12m. old)</v>
      </c>
      <c r="C15" s="11" t="str">
        <f>A$5</f>
        <v>Already in SCF?</v>
      </c>
      <c r="D15" s="11" t="str">
        <f>A$6</f>
        <v>Open Source?</v>
      </c>
      <c r="E15" s="11" t="str">
        <f>A$7</f>
        <v>License Allows Free Use?</v>
      </c>
      <c r="F15" s="11" t="str">
        <f>A$8</f>
        <v>Has Detailed, Actionable Controls?</v>
      </c>
      <c r="G15" s="11" t="str">
        <f>A$9</f>
        <v>Maps to NIST CSF or 800-53/171/66?</v>
      </c>
      <c r="H15" s="11" t="str">
        <f>A$10</f>
        <v>Risk Management Framework?</v>
      </c>
      <c r="I15" s="11" t="str">
        <f>A$11</f>
        <v>Health Care Focused?</v>
      </c>
      <c r="J15" s="11" t="str">
        <f>A$12</f>
        <v>Specific to IIS?</v>
      </c>
      <c r="K15" s="11" t="s">
        <v>277</v>
      </c>
    </row>
    <row r="16" spans="1:11" ht="33" x14ac:dyDescent="0.25">
      <c r="A16" s="8" t="str">
        <f>'Enviromental Scan and Evaluatio'!A6</f>
        <v>Secure Controls Framework</v>
      </c>
      <c r="B16" s="42">
        <f>IF('Enviromental Scan and Evaluatio'!O6="Yes",$C$4,0)</f>
        <v>5</v>
      </c>
      <c r="C16" s="42">
        <f>IF('Enviromental Scan and Evaluatio'!P6="Yes",$C$5,0)</f>
        <v>3</v>
      </c>
      <c r="D16" s="42">
        <f>IF('Enviromental Scan and Evaluatio'!Q6="Yes",$C$6,0)</f>
        <v>4</v>
      </c>
      <c r="E16" s="42">
        <f>IF('Enviromental Scan and Evaluatio'!R6="Yes",$C$7,0)</f>
        <v>4</v>
      </c>
      <c r="F16" s="42">
        <f>IF('Enviromental Scan and Evaluatio'!S6="Yes",$C$8,0)</f>
        <v>4</v>
      </c>
      <c r="G16" s="42">
        <f>IF('Enviromental Scan and Evaluatio'!T6="Yes",$C$9,0)</f>
        <v>4</v>
      </c>
      <c r="H16" s="42">
        <f>IF('Enviromental Scan and Evaluatio'!U6="Yes",$C$10,0)</f>
        <v>3</v>
      </c>
      <c r="I16" s="42">
        <f>IF('Enviromental Scan and Evaluatio'!V6="Yes",$C$11,0)</f>
        <v>5</v>
      </c>
      <c r="J16" s="42">
        <f>IF('Enviromental Scan and Evaluatio'!W6="Yes",$C$11,0)</f>
        <v>0</v>
      </c>
      <c r="K16" s="42">
        <f>SUM(B16:J16)</f>
        <v>32</v>
      </c>
    </row>
    <row r="17" spans="1:11" ht="33" x14ac:dyDescent="0.25">
      <c r="A17" s="8" t="str">
        <f>'Enviromental Scan and Evaluatio'!A7</f>
        <v>HITRUST Common Security Framework</v>
      </c>
      <c r="B17" s="42">
        <f>IF('Enviromental Scan and Evaluatio'!O7="Yes",$C$4,0)</f>
        <v>5</v>
      </c>
      <c r="C17" s="42">
        <f>IF('Enviromental Scan and Evaluatio'!P7="Yes",$C$5,0)</f>
        <v>0</v>
      </c>
      <c r="D17" s="42">
        <f>IF('Enviromental Scan and Evaluatio'!Q7="Yes",$C$6,0)</f>
        <v>0</v>
      </c>
      <c r="E17" s="42">
        <f>IF('Enviromental Scan and Evaluatio'!R7="Yes",$C$7,0)</f>
        <v>0</v>
      </c>
      <c r="F17" s="42">
        <f>IF('Enviromental Scan and Evaluatio'!S7="Yes",$C$8,0)</f>
        <v>4</v>
      </c>
      <c r="G17" s="42">
        <f>IF('Enviromental Scan and Evaluatio'!T7="Yes",$C$9,0)</f>
        <v>4</v>
      </c>
      <c r="H17" s="42">
        <f>IF('Enviromental Scan and Evaluatio'!U7="Yes",$C$10,0)</f>
        <v>3</v>
      </c>
      <c r="I17" s="42">
        <f>IF('Enviromental Scan and Evaluatio'!V7="Yes",$C$11,0)</f>
        <v>5</v>
      </c>
      <c r="J17" s="42">
        <f>IF('Enviromental Scan and Evaluatio'!W7="Yes",$C$11,0)</f>
        <v>0</v>
      </c>
      <c r="K17" s="42">
        <f>SUM(B17:J17)</f>
        <v>21</v>
      </c>
    </row>
    <row r="18" spans="1:11" ht="33" x14ac:dyDescent="0.25">
      <c r="A18" s="11" t="str">
        <f>'Enviromental Scan and Evaluatio'!A8</f>
        <v>Focal Document/ Authoritative Source</v>
      </c>
      <c r="B18" s="11" t="str">
        <f>A$4</f>
        <v>Current? 
( &lt;12m. old)</v>
      </c>
      <c r="C18" s="11" t="str">
        <f>A$5</f>
        <v>Already in SCF?</v>
      </c>
      <c r="D18" s="11" t="str">
        <f>A$6</f>
        <v>Open Source?</v>
      </c>
      <c r="E18" s="11" t="str">
        <f>A$7</f>
        <v>License Allows Free Use?</v>
      </c>
      <c r="F18" s="11" t="str">
        <f>A$8</f>
        <v>Has Detailed, Actionable Controls?</v>
      </c>
      <c r="G18" s="11" t="str">
        <f>A$9</f>
        <v>Maps to NIST CSF or 800-53/171/66?</v>
      </c>
      <c r="H18" s="11" t="str">
        <f>A$10</f>
        <v>Risk Management Framework?</v>
      </c>
      <c r="I18" s="11" t="str">
        <f>A$11</f>
        <v>Health Care Focused?</v>
      </c>
      <c r="J18" s="11" t="str">
        <f>A$12</f>
        <v>Specific to IIS?</v>
      </c>
      <c r="K18" s="11" t="s">
        <v>277</v>
      </c>
    </row>
    <row r="19" spans="1:11" ht="16.5" x14ac:dyDescent="0.25">
      <c r="A19" s="8" t="str">
        <f>'Enviromental Scan and Evaluatio'!A9</f>
        <v>GovRAMP</v>
      </c>
      <c r="B19" s="42">
        <f>IF('Enviromental Scan and Evaluatio'!O9="Yes",$C$4,0)</f>
        <v>5</v>
      </c>
      <c r="C19" s="42">
        <f>IF('Enviromental Scan and Evaluatio'!P9="Yes",$C$5,0)</f>
        <v>3</v>
      </c>
      <c r="D19" s="42">
        <f>IF('Enviromental Scan and Evaluatio'!Q9="Yes",$C$6,0)</f>
        <v>4</v>
      </c>
      <c r="E19" s="42">
        <f>IF('Enviromental Scan and Evaluatio'!R9="Yes",$C$7,0)</f>
        <v>4</v>
      </c>
      <c r="F19" s="42">
        <f>IF('Enviromental Scan and Evaluatio'!S9="Yes",$C$8,0)</f>
        <v>0</v>
      </c>
      <c r="G19" s="42">
        <f>IF('Enviromental Scan and Evaluatio'!T9="Yes",$C$9,0)</f>
        <v>4</v>
      </c>
      <c r="H19" s="42">
        <f>IF('Enviromental Scan and Evaluatio'!U9="Yes",$C$10,0)</f>
        <v>0</v>
      </c>
      <c r="I19" s="42">
        <f>IF('Enviromental Scan and Evaluatio'!V9="Yes",$C$11,0)</f>
        <v>0</v>
      </c>
      <c r="J19" s="42">
        <f>IF('Enviromental Scan and Evaluatio'!W9="Yes",$C$11,0)</f>
        <v>0</v>
      </c>
      <c r="K19" s="42">
        <f t="shared" ref="K19:K41" si="0">SUM(B19:J19)</f>
        <v>20</v>
      </c>
    </row>
    <row r="20" spans="1:11" ht="16.5" x14ac:dyDescent="0.25">
      <c r="A20" s="8" t="str">
        <f>'Enviromental Scan and Evaluatio'!A10</f>
        <v>FedRamp</v>
      </c>
      <c r="B20" s="42">
        <f>IF('Enviromental Scan and Evaluatio'!O10="Yes",$C$4,0)</f>
        <v>0</v>
      </c>
      <c r="C20" s="42">
        <f>IF('Enviromental Scan and Evaluatio'!P10="Yes",$C$5,0)</f>
        <v>3</v>
      </c>
      <c r="D20" s="42">
        <f>IF('Enviromental Scan and Evaluatio'!Q10="Yes",$C$6,0)</f>
        <v>4</v>
      </c>
      <c r="E20" s="42">
        <f>IF('Enviromental Scan and Evaluatio'!R10="Yes",$C$7,0)</f>
        <v>4</v>
      </c>
      <c r="F20" s="42">
        <f>IF('Enviromental Scan and Evaluatio'!S10="Yes",$C$8,0)</f>
        <v>0</v>
      </c>
      <c r="G20" s="42">
        <f>IF('Enviromental Scan and Evaluatio'!T10="Yes",$C$9,0)</f>
        <v>4</v>
      </c>
      <c r="H20" s="42">
        <f>IF('Enviromental Scan and Evaluatio'!U10="Yes",$C$10,0)</f>
        <v>0</v>
      </c>
      <c r="I20" s="42">
        <f>IF('Enviromental Scan and Evaluatio'!V10="Yes",$C$11,0)</f>
        <v>0</v>
      </c>
      <c r="J20" s="42">
        <f>IF('Enviromental Scan and Evaluatio'!W10="Yes",$C$11,0)</f>
        <v>0</v>
      </c>
      <c r="K20" s="42">
        <f t="shared" si="0"/>
        <v>15</v>
      </c>
    </row>
    <row r="21" spans="1:11" ht="16.5" x14ac:dyDescent="0.25">
      <c r="A21" s="8" t="str">
        <f>'Enviromental Scan and Evaluatio'!A11</f>
        <v>ISO/IEC 27001</v>
      </c>
      <c r="B21" s="42">
        <f>IF('Enviromental Scan and Evaluatio'!O11="Yes",$C$4,0)</f>
        <v>0</v>
      </c>
      <c r="C21" s="42">
        <f>IF('Enviromental Scan and Evaluatio'!P11="Yes",$C$5,0)</f>
        <v>3</v>
      </c>
      <c r="D21" s="42">
        <f>IF('Enviromental Scan and Evaluatio'!Q11="Yes",$C$6,0)</f>
        <v>0</v>
      </c>
      <c r="E21" s="42">
        <f>IF('Enviromental Scan and Evaluatio'!R11="Yes",$C$7,0)</f>
        <v>4</v>
      </c>
      <c r="F21" s="42">
        <f>IF('Enviromental Scan and Evaluatio'!S11="Yes",$C$8,0)</f>
        <v>0</v>
      </c>
      <c r="G21" s="42">
        <f>IF('Enviromental Scan and Evaluatio'!T11="Yes",$C$9,0)</f>
        <v>0</v>
      </c>
      <c r="H21" s="42">
        <f>IF('Enviromental Scan and Evaluatio'!U11="Yes",$C$10,0)</f>
        <v>3</v>
      </c>
      <c r="I21" s="42">
        <f>IF('Enviromental Scan and Evaluatio'!V11="Yes",$C$11,0)</f>
        <v>0</v>
      </c>
      <c r="J21" s="42">
        <f>IF('Enviromental Scan and Evaluatio'!W11="Yes",$C$11,0)</f>
        <v>0</v>
      </c>
      <c r="K21" s="42">
        <f t="shared" si="0"/>
        <v>10</v>
      </c>
    </row>
    <row r="22" spans="1:11" ht="33" x14ac:dyDescent="0.25">
      <c r="A22" s="8" t="str">
        <f>'Enviromental Scan and Evaluatio'!A12</f>
        <v>System and Organization Controls 2</v>
      </c>
      <c r="B22" s="42">
        <f>IF('Enviromental Scan and Evaluatio'!O12="Yes",$C$4,0)</f>
        <v>0</v>
      </c>
      <c r="C22" s="42">
        <f>IF('Enviromental Scan and Evaluatio'!P12="Yes",$C$5,0)</f>
        <v>3</v>
      </c>
      <c r="D22" s="42">
        <f>IF('Enviromental Scan and Evaluatio'!Q12="Yes",$C$6,0)</f>
        <v>0</v>
      </c>
      <c r="E22" s="42">
        <f>IF('Enviromental Scan and Evaluatio'!R12="Yes",$C$7,0)</f>
        <v>4</v>
      </c>
      <c r="F22" s="42">
        <f>IF('Enviromental Scan and Evaluatio'!S12="Yes",$C$8,0)</f>
        <v>0</v>
      </c>
      <c r="G22" s="42">
        <f>IF('Enviromental Scan and Evaluatio'!T12="Yes",$C$9,0)</f>
        <v>4</v>
      </c>
      <c r="H22" s="42">
        <f>IF('Enviromental Scan and Evaluatio'!U12="Yes",$C$10,0)</f>
        <v>0</v>
      </c>
      <c r="I22" s="42">
        <f>IF('Enviromental Scan and Evaluatio'!V12="Yes",$C$11,0)</f>
        <v>0</v>
      </c>
      <c r="J22" s="42">
        <f>IF('Enviromental Scan and Evaluatio'!W12="Yes",$C$11,0)</f>
        <v>0</v>
      </c>
      <c r="K22" s="42">
        <f t="shared" si="0"/>
        <v>11</v>
      </c>
    </row>
    <row r="23" spans="1:11" ht="33" x14ac:dyDescent="0.25">
      <c r="A23" s="8" t="str">
        <f>'Enviromental Scan and Evaluatio'!A13</f>
        <v>HIPAA Administrative Simplification Rule 2013</v>
      </c>
      <c r="B23" s="42">
        <f>IF('Enviromental Scan and Evaluatio'!O13="Yes",$C$4,0)</f>
        <v>0</v>
      </c>
      <c r="C23" s="42">
        <f>IF('Enviromental Scan and Evaluatio'!P13="Yes",$C$5,0)</f>
        <v>3</v>
      </c>
      <c r="D23" s="42">
        <f>IF('Enviromental Scan and Evaluatio'!Q13="Yes",$C$6,0)</f>
        <v>4</v>
      </c>
      <c r="E23" s="42">
        <f>IF('Enviromental Scan and Evaluatio'!R13="Yes",$C$7,0)</f>
        <v>4</v>
      </c>
      <c r="F23" s="42">
        <f>IF('Enviromental Scan and Evaluatio'!S13="Yes",$C$8,0)</f>
        <v>0</v>
      </c>
      <c r="G23" s="42">
        <f>IF('Enviromental Scan and Evaluatio'!T13="Yes",$C$9,0)</f>
        <v>0</v>
      </c>
      <c r="H23" s="42">
        <f>IF('Enviromental Scan and Evaluatio'!U13="Yes",$C$10,0)</f>
        <v>0</v>
      </c>
      <c r="I23" s="42">
        <f>IF('Enviromental Scan and Evaluatio'!V13="Yes",$C$11,0)</f>
        <v>5</v>
      </c>
      <c r="J23" s="42">
        <f>IF('Enviromental Scan and Evaluatio'!W13="Yes",$C$11,0)</f>
        <v>0</v>
      </c>
      <c r="K23" s="42">
        <f t="shared" si="0"/>
        <v>16</v>
      </c>
    </row>
    <row r="24" spans="1:11" ht="115.5" x14ac:dyDescent="0.25">
      <c r="A24" s="8" t="str">
        <f>'Enviromental Scan and Evaluatio'!A14</f>
        <v>NIST 800-66 R2: Implementing the Health Insurance Portability and Accountability Act (HIPAA) Security Rule: A Cybersecurity Resource Guide</v>
      </c>
      <c r="B24" s="42">
        <f>IF('Enviromental Scan and Evaluatio'!O14="Yes",$C$4,0)</f>
        <v>0</v>
      </c>
      <c r="C24" s="42">
        <f>IF('Enviromental Scan and Evaluatio'!P14="Yes",$C$5,0)</f>
        <v>3</v>
      </c>
      <c r="D24" s="42">
        <f>IF('Enviromental Scan and Evaluatio'!Q14="Yes",$C$6,0)</f>
        <v>4</v>
      </c>
      <c r="E24" s="42">
        <f>IF('Enviromental Scan and Evaluatio'!R14="Yes",$C$7,0)</f>
        <v>4</v>
      </c>
      <c r="F24" s="42">
        <f>IF('Enviromental Scan and Evaluatio'!S14="Yes",$C$8,0)</f>
        <v>0</v>
      </c>
      <c r="G24" s="42">
        <f>IF('Enviromental Scan and Evaluatio'!T14="Yes",$C$9,0)</f>
        <v>4</v>
      </c>
      <c r="H24" s="42">
        <f>IF('Enviromental Scan and Evaluatio'!U14="Yes",$C$10,0)</f>
        <v>0</v>
      </c>
      <c r="I24" s="42">
        <f>IF('Enviromental Scan and Evaluatio'!V14="Yes",$C$11,0)</f>
        <v>5</v>
      </c>
      <c r="J24" s="42">
        <f>IF('Enviromental Scan and Evaluatio'!W14="Yes",$C$11,0)</f>
        <v>0</v>
      </c>
      <c r="K24" s="42">
        <f t="shared" si="0"/>
        <v>20</v>
      </c>
    </row>
    <row r="25" spans="1:11" ht="148.5" x14ac:dyDescent="0.25">
      <c r="A25" s="8" t="str">
        <f>'Enviromental Scan and Evaluatio'!A15</f>
        <v>NIST RMF 800‑37, Revision 2: NIST Special Publication 800-37 Revision 2 Risk Management Framework for Information Systems and Organizations A System Life Cycle Approach for Security and Privacy</v>
      </c>
      <c r="B25" s="42">
        <f>IF('Enviromental Scan and Evaluatio'!O15="Yes",$C$4,0)</f>
        <v>0</v>
      </c>
      <c r="C25" s="42">
        <f>IF('Enviromental Scan and Evaluatio'!P15="Yes",$C$5,0)</f>
        <v>3</v>
      </c>
      <c r="D25" s="42">
        <f>IF('Enviromental Scan and Evaluatio'!Q15="Yes",$C$6,0)</f>
        <v>4</v>
      </c>
      <c r="E25" s="42">
        <f>IF('Enviromental Scan and Evaluatio'!R15="Yes",$C$7,0)</f>
        <v>4</v>
      </c>
      <c r="F25" s="42">
        <f>IF('Enviromental Scan and Evaluatio'!S15="Yes",$C$8,0)</f>
        <v>0</v>
      </c>
      <c r="G25" s="42">
        <f>IF('Enviromental Scan and Evaluatio'!T15="Yes",$C$9,0)</f>
        <v>4</v>
      </c>
      <c r="H25" s="42">
        <f>IF('Enviromental Scan and Evaluatio'!U15="Yes",$C$10,0)</f>
        <v>3</v>
      </c>
      <c r="I25" s="42">
        <f>IF('Enviromental Scan and Evaluatio'!V15="Yes",$C$11,0)</f>
        <v>0</v>
      </c>
      <c r="J25" s="42">
        <f>IF('Enviromental Scan and Evaluatio'!W15="Yes",$C$11,0)</f>
        <v>0</v>
      </c>
      <c r="K25" s="42">
        <f t="shared" si="0"/>
        <v>18</v>
      </c>
    </row>
    <row r="26" spans="1:11" ht="33" x14ac:dyDescent="0.25">
      <c r="A26" s="8" t="str">
        <f>'Enviromental Scan and Evaluatio'!A16</f>
        <v>Health Industry Cybersecurity Practices</v>
      </c>
      <c r="B26" s="42">
        <f>IF('Enviromental Scan and Evaluatio'!O16="Yes",$C$4,0)</f>
        <v>0</v>
      </c>
      <c r="C26" s="42">
        <f>IF('Enviromental Scan and Evaluatio'!P16="Yes",$C$5,0)</f>
        <v>3</v>
      </c>
      <c r="D26" s="42">
        <f>IF('Enviromental Scan and Evaluatio'!Q16="Yes",$C$6,0)</f>
        <v>4</v>
      </c>
      <c r="E26" s="42">
        <f>IF('Enviromental Scan and Evaluatio'!R16="Yes",$C$7,0)</f>
        <v>4</v>
      </c>
      <c r="F26" s="42">
        <f>IF('Enviromental Scan and Evaluatio'!S16="Yes",$C$8,0)</f>
        <v>0</v>
      </c>
      <c r="G26" s="42">
        <f>IF('Enviromental Scan and Evaluatio'!T16="Yes",$C$9,0)</f>
        <v>4</v>
      </c>
      <c r="H26" s="42">
        <f>IF('Enviromental Scan and Evaluatio'!U16="Yes",$C$10,0)</f>
        <v>0</v>
      </c>
      <c r="I26" s="42">
        <f>IF('Enviromental Scan and Evaluatio'!V16="Yes",$C$11,0)</f>
        <v>5</v>
      </c>
      <c r="J26" s="42">
        <f>IF('Enviromental Scan and Evaluatio'!W16="Yes",$C$11,0)</f>
        <v>0</v>
      </c>
      <c r="K26" s="42">
        <f t="shared" si="0"/>
        <v>20</v>
      </c>
    </row>
    <row r="27" spans="1:11" ht="181.5" x14ac:dyDescent="0.25">
      <c r="A27" s="8" t="str">
        <f>'Enviromental Scan and Evaluatio'!A17</f>
        <v>Healthcare and Public Health Cybersecurity Framework Implementation Guide (HHS Administration for Preparedness and Strategic Response Healthcare and Public Health Sector Cybersecurity Framework Implementation Guide  Version 2 March 2023)</v>
      </c>
      <c r="B27" s="42">
        <f>IF('Enviromental Scan and Evaluatio'!O17="Yes",$C$4,0)</f>
        <v>0</v>
      </c>
      <c r="C27" s="42">
        <f>IF('Enviromental Scan and Evaluatio'!P17="Yes",$C$5,0)</f>
        <v>0</v>
      </c>
      <c r="D27" s="42">
        <f>IF('Enviromental Scan and Evaluatio'!Q17="Yes",$C$6,0)</f>
        <v>4</v>
      </c>
      <c r="E27" s="42">
        <f>IF('Enviromental Scan and Evaluatio'!R17="Yes",$C$7,0)</f>
        <v>4</v>
      </c>
      <c r="F27" s="42">
        <f>IF('Enviromental Scan and Evaluatio'!S17="Yes",$C$8,0)</f>
        <v>0</v>
      </c>
      <c r="G27" s="42">
        <f>IF('Enviromental Scan and Evaluatio'!T17="Yes",$C$9,0)</f>
        <v>4</v>
      </c>
      <c r="H27" s="42">
        <f>IF('Enviromental Scan and Evaluatio'!U17="Yes",$C$10,0)</f>
        <v>0</v>
      </c>
      <c r="I27" s="42">
        <f>IF('Enviromental Scan and Evaluatio'!V17="Yes",$C$11,0)</f>
        <v>5</v>
      </c>
      <c r="J27" s="42">
        <f>IF('Enviromental Scan and Evaluatio'!W17="Yes",$C$11,0)</f>
        <v>0</v>
      </c>
      <c r="K27" s="42">
        <f t="shared" si="0"/>
        <v>17</v>
      </c>
    </row>
    <row r="28" spans="1:11" ht="33" x14ac:dyDescent="0.25">
      <c r="A28" s="8" t="str">
        <f>'Enviromental Scan and Evaluatio'!A18</f>
        <v>HHS Cybersecurity Performance Goals</v>
      </c>
      <c r="B28" s="42">
        <f>IF('Enviromental Scan and Evaluatio'!O18="Yes",$C$4,0)</f>
        <v>0</v>
      </c>
      <c r="C28" s="42">
        <f>IF('Enviromental Scan and Evaluatio'!P18="Yes",$C$5,0)</f>
        <v>0</v>
      </c>
      <c r="D28" s="42">
        <f>IF('Enviromental Scan and Evaluatio'!Q18="Yes",$C$6,0)</f>
        <v>4</v>
      </c>
      <c r="E28" s="42">
        <f>IF('Enviromental Scan and Evaluatio'!R18="Yes",$C$7,0)</f>
        <v>4</v>
      </c>
      <c r="F28" s="42">
        <f>IF('Enviromental Scan and Evaluatio'!S18="Yes",$C$8,0)</f>
        <v>0</v>
      </c>
      <c r="G28" s="42">
        <f>IF('Enviromental Scan and Evaluatio'!T18="Yes",$C$9,0)</f>
        <v>4</v>
      </c>
      <c r="H28" s="42">
        <f>IF('Enviromental Scan and Evaluatio'!U18="Yes",$C$10,0)</f>
        <v>0</v>
      </c>
      <c r="I28" s="42">
        <f>IF('Enviromental Scan and Evaluatio'!V18="Yes",$C$11,0)</f>
        <v>5</v>
      </c>
      <c r="J28" s="42">
        <f>IF('Enviromental Scan and Evaluatio'!W18="Yes",$C$11,0)</f>
        <v>0</v>
      </c>
      <c r="K28" s="42">
        <f t="shared" si="0"/>
        <v>17</v>
      </c>
    </row>
    <row r="29" spans="1:11" ht="49.5" x14ac:dyDescent="0.25">
      <c r="A29" s="8" t="str">
        <f>'Enviromental Scan and Evaluatio'!A19</f>
        <v>Enterprise Performance Life Cycle (EPLC) Compliance</v>
      </c>
      <c r="B29" s="42">
        <f>IF('Enviromental Scan and Evaluatio'!O19="Yes",$C$4,0)</f>
        <v>0</v>
      </c>
      <c r="C29" s="42">
        <f>IF('Enviromental Scan and Evaluatio'!P19="Yes",$C$5,0)</f>
        <v>0</v>
      </c>
      <c r="D29" s="42">
        <f>IF('Enviromental Scan and Evaluatio'!Q19="Yes",$C$6,0)</f>
        <v>4</v>
      </c>
      <c r="E29" s="42">
        <f>IF('Enviromental Scan and Evaluatio'!R19="Yes",$C$7,0)</f>
        <v>4</v>
      </c>
      <c r="F29" s="42">
        <f>IF('Enviromental Scan and Evaluatio'!S19="Yes",$C$8,0)</f>
        <v>0</v>
      </c>
      <c r="G29" s="42">
        <f>IF('Enviromental Scan and Evaluatio'!T19="Yes",$C$9,0)</f>
        <v>0</v>
      </c>
      <c r="H29" s="42">
        <f>IF('Enviromental Scan and Evaluatio'!U19="Yes",$C$10,0)</f>
        <v>0</v>
      </c>
      <c r="I29" s="42">
        <f>IF('Enviromental Scan and Evaluatio'!V19="Yes",$C$11,0)</f>
        <v>0</v>
      </c>
      <c r="J29" s="42">
        <f>IF('Enviromental Scan and Evaluatio'!W19="Yes",$C$11,0)</f>
        <v>0</v>
      </c>
      <c r="K29" s="42">
        <f t="shared" si="0"/>
        <v>8</v>
      </c>
    </row>
    <row r="30" spans="1:11" ht="66" x14ac:dyDescent="0.25">
      <c r="A30" s="8" t="str">
        <f>'Enviromental Scan and Evaluatio'!A20</f>
        <v>NIST SP 800-218 - Secure Software Development Framework (SSDF) Version 1.1</v>
      </c>
      <c r="B30" s="42">
        <f>IF('Enviromental Scan and Evaluatio'!O20="Yes",$C$4,0)</f>
        <v>0</v>
      </c>
      <c r="C30" s="42">
        <f>IF('Enviromental Scan and Evaluatio'!P20="Yes",$C$5,0)</f>
        <v>3</v>
      </c>
      <c r="D30" s="42">
        <f>IF('Enviromental Scan and Evaluatio'!Q20="Yes",$C$6,0)</f>
        <v>4</v>
      </c>
      <c r="E30" s="42">
        <f>IF('Enviromental Scan and Evaluatio'!R20="Yes",$C$7,0)</f>
        <v>4</v>
      </c>
      <c r="F30" s="42">
        <f>IF('Enviromental Scan and Evaluatio'!S20="Yes",$C$8,0)</f>
        <v>0</v>
      </c>
      <c r="G30" s="42">
        <f>IF('Enviromental Scan and Evaluatio'!T20="Yes",$C$9,0)</f>
        <v>4</v>
      </c>
      <c r="H30" s="42">
        <f>IF('Enviromental Scan and Evaluatio'!U20="Yes",$C$10,0)</f>
        <v>0</v>
      </c>
      <c r="I30" s="42">
        <f>IF('Enviromental Scan and Evaluatio'!V20="Yes",$C$11,0)</f>
        <v>0</v>
      </c>
      <c r="J30" s="42">
        <f>IF('Enviromental Scan and Evaluatio'!W20="Yes",$C$11,0)</f>
        <v>0</v>
      </c>
      <c r="K30" s="42">
        <f t="shared" si="0"/>
        <v>15</v>
      </c>
    </row>
    <row r="31" spans="1:11" ht="66" x14ac:dyDescent="0.25">
      <c r="A31" s="8" t="str">
        <f>'Enviromental Scan and Evaluatio'!A21</f>
        <v>NIST SP 800-53: Security and Privacy Controls for Information Systems and Organizations</v>
      </c>
      <c r="B31" s="42">
        <f>IF('Enviromental Scan and Evaluatio'!O21="Yes",$C$4,0)</f>
        <v>0</v>
      </c>
      <c r="C31" s="42">
        <f>IF('Enviromental Scan and Evaluatio'!P21="Yes",$C$5,0)</f>
        <v>3</v>
      </c>
      <c r="D31" s="42">
        <f>IF('Enviromental Scan and Evaluatio'!Q21="Yes",$C$6,0)</f>
        <v>4</v>
      </c>
      <c r="E31" s="42">
        <f>IF('Enviromental Scan and Evaluatio'!R21="Yes",$C$7,0)</f>
        <v>4</v>
      </c>
      <c r="F31" s="42">
        <f>IF('Enviromental Scan and Evaluatio'!S21="Yes",$C$8,0)</f>
        <v>0</v>
      </c>
      <c r="G31" s="42">
        <f>IF('Enviromental Scan and Evaluatio'!T21="Yes",$C$9,0)</f>
        <v>4</v>
      </c>
      <c r="H31" s="42">
        <f>IF('Enviromental Scan and Evaluatio'!U21="Yes",$C$10,0)</f>
        <v>0</v>
      </c>
      <c r="I31" s="42">
        <f>IF('Enviromental Scan and Evaluatio'!V21="Yes",$C$11,0)</f>
        <v>0</v>
      </c>
      <c r="J31" s="42">
        <f>IF('Enviromental Scan and Evaluatio'!W21="Yes",$C$11,0)</f>
        <v>0</v>
      </c>
      <c r="K31" s="42">
        <f t="shared" si="0"/>
        <v>15</v>
      </c>
    </row>
    <row r="32" spans="1:11" ht="49.5" x14ac:dyDescent="0.25">
      <c r="A32" s="8" t="str">
        <f>'Enviromental Scan and Evaluatio'!A22</f>
        <v>CISA Cross-Sector Cybersecurity Performance Goals (CPG)</v>
      </c>
      <c r="B32" s="42">
        <f>IF('Enviromental Scan and Evaluatio'!O22="Yes",$C$4,0)</f>
        <v>5</v>
      </c>
      <c r="C32" s="42">
        <f>IF('Enviromental Scan and Evaluatio'!P22="Yes",$C$5,0)</f>
        <v>3</v>
      </c>
      <c r="D32" s="42">
        <f>IF('Enviromental Scan and Evaluatio'!Q22="Yes",$C$6,0)</f>
        <v>4</v>
      </c>
      <c r="E32" s="42">
        <f>IF('Enviromental Scan and Evaluatio'!R22="Yes",$C$7,0)</f>
        <v>4</v>
      </c>
      <c r="F32" s="42">
        <f>IF('Enviromental Scan and Evaluatio'!S22="Yes",$C$8,0)</f>
        <v>4</v>
      </c>
      <c r="G32" s="42">
        <f>IF('Enviromental Scan and Evaluatio'!T22="Yes",$C$9,0)</f>
        <v>0</v>
      </c>
      <c r="H32" s="42">
        <f>IF('Enviromental Scan and Evaluatio'!U22="Yes",$C$10,0)</f>
        <v>0</v>
      </c>
      <c r="I32" s="42">
        <f>IF('Enviromental Scan and Evaluatio'!V22="Yes",$C$11,0)</f>
        <v>0</v>
      </c>
      <c r="J32" s="42">
        <f>IF('Enviromental Scan and Evaluatio'!W22="Yes",$C$11,0)</f>
        <v>0</v>
      </c>
      <c r="K32" s="42">
        <f t="shared" si="0"/>
        <v>20</v>
      </c>
    </row>
    <row r="33" spans="1:11" ht="33" x14ac:dyDescent="0.25">
      <c r="A33" s="8" t="str">
        <f>'Enviromental Scan and Evaluatio'!A23</f>
        <v>NIST Cybersecurity Framework (CSF) v2.0</v>
      </c>
      <c r="B33" s="42">
        <f>IF('Enviromental Scan and Evaluatio'!O23="Yes",$C$4,0)</f>
        <v>0</v>
      </c>
      <c r="C33" s="42">
        <f>IF('Enviromental Scan and Evaluatio'!P23="Yes",$C$5,0)</f>
        <v>3</v>
      </c>
      <c r="D33" s="42">
        <f>IF('Enviromental Scan and Evaluatio'!Q23="Yes",$C$6,0)</f>
        <v>4</v>
      </c>
      <c r="E33" s="42">
        <f>IF('Enviromental Scan and Evaluatio'!R23="Yes",$C$7,0)</f>
        <v>4</v>
      </c>
      <c r="F33" s="42">
        <f>IF('Enviromental Scan and Evaluatio'!S23="Yes",$C$8,0)</f>
        <v>0</v>
      </c>
      <c r="G33" s="42">
        <f>IF('Enviromental Scan and Evaluatio'!T23="Yes",$C$9,0)</f>
        <v>0</v>
      </c>
      <c r="H33" s="42">
        <f>IF('Enviromental Scan and Evaluatio'!U23="Yes",$C$10,0)</f>
        <v>0</v>
      </c>
      <c r="I33" s="42">
        <f>IF('Enviromental Scan and Evaluatio'!V23="Yes",$C$11,0)</f>
        <v>0</v>
      </c>
      <c r="J33" s="42">
        <f>IF('Enviromental Scan and Evaluatio'!W23="Yes",$C$11,0)</f>
        <v>0</v>
      </c>
      <c r="K33" s="42">
        <f t="shared" si="0"/>
        <v>11</v>
      </c>
    </row>
    <row r="34" spans="1:11" ht="66" x14ac:dyDescent="0.25">
      <c r="A34" s="8" t="str">
        <f>'Enviromental Scan and Evaluatio'!A24</f>
        <v>Guide to Protecting the Confidentiality of Personally Identifiable Information (PII)</v>
      </c>
      <c r="B34" s="42">
        <f>IF('Enviromental Scan and Evaluatio'!O24="Yes",$C$4,0)</f>
        <v>0</v>
      </c>
      <c r="C34" s="42">
        <f>IF('Enviromental Scan and Evaluatio'!P24="Yes",$C$5,0)</f>
        <v>0</v>
      </c>
      <c r="D34" s="42">
        <f>IF('Enviromental Scan and Evaluatio'!Q24="Yes",$C$6,0)</f>
        <v>4</v>
      </c>
      <c r="E34" s="42">
        <f>IF('Enviromental Scan and Evaluatio'!R24="Yes",$C$7,0)</f>
        <v>4</v>
      </c>
      <c r="F34" s="42">
        <f>IF('Enviromental Scan and Evaluatio'!S24="Yes",$C$8,0)</f>
        <v>0</v>
      </c>
      <c r="G34" s="42">
        <f>IF('Enviromental Scan and Evaluatio'!T24="Yes",$C$9,0)</f>
        <v>0</v>
      </c>
      <c r="H34" s="42">
        <f>IF('Enviromental Scan and Evaluatio'!U24="Yes",$C$10,0)</f>
        <v>0</v>
      </c>
      <c r="I34" s="42">
        <f>IF('Enviromental Scan and Evaluatio'!V24="Yes",$C$11,0)</f>
        <v>0</v>
      </c>
      <c r="J34" s="42">
        <f>IF('Enviromental Scan and Evaluatio'!W24="Yes",$C$11,0)</f>
        <v>0</v>
      </c>
      <c r="K34" s="42">
        <f t="shared" si="0"/>
        <v>8</v>
      </c>
    </row>
    <row r="35" spans="1:11" ht="33" x14ac:dyDescent="0.25">
      <c r="A35" s="8" t="str">
        <f>'Enviromental Scan and Evaluatio'!A25</f>
        <v>Application Container Security Guide</v>
      </c>
      <c r="B35" s="42">
        <f>IF('Enviromental Scan and Evaluatio'!O25="Yes",$C$4,0)</f>
        <v>0</v>
      </c>
      <c r="C35" s="42">
        <f>IF('Enviromental Scan and Evaluatio'!P25="Yes",$C$5,0)</f>
        <v>0</v>
      </c>
      <c r="D35" s="42">
        <f>IF('Enviromental Scan and Evaluatio'!Q25="Yes",$C$6,0)</f>
        <v>4</v>
      </c>
      <c r="E35" s="42">
        <f>IF('Enviromental Scan and Evaluatio'!R25="Yes",$C$7,0)</f>
        <v>4</v>
      </c>
      <c r="F35" s="42">
        <f>IF('Enviromental Scan and Evaluatio'!S25="Yes",$C$8,0)</f>
        <v>4</v>
      </c>
      <c r="G35" s="42">
        <f>IF('Enviromental Scan and Evaluatio'!T25="Yes",$C$9,0)</f>
        <v>4</v>
      </c>
      <c r="H35" s="42">
        <f>IF('Enviromental Scan and Evaluatio'!U25="Yes",$C$10,0)</f>
        <v>0</v>
      </c>
      <c r="I35" s="42">
        <f>IF('Enviromental Scan and Evaluatio'!V25="Yes",$C$11,0)</f>
        <v>0</v>
      </c>
      <c r="J35" s="42">
        <f>IF('Enviromental Scan and Evaluatio'!W25="Yes",$C$11,0)</f>
        <v>0</v>
      </c>
      <c r="K35" s="42">
        <f t="shared" si="0"/>
        <v>16</v>
      </c>
    </row>
    <row r="36" spans="1:11" ht="33" x14ac:dyDescent="0.25">
      <c r="A36" s="8" t="str">
        <f>'Enviromental Scan and Evaluatio'!A26</f>
        <v>Center for Internet Security Benchmarks</v>
      </c>
      <c r="B36" s="42">
        <f>IF('Enviromental Scan and Evaluatio'!O26="Yes",$C$4,0)</f>
        <v>0</v>
      </c>
      <c r="C36" s="42">
        <f>IF('Enviromental Scan and Evaluatio'!P26="Yes",$C$5,0)</f>
        <v>3</v>
      </c>
      <c r="D36" s="42">
        <f>IF('Enviromental Scan and Evaluatio'!Q26="Yes",$C$6,0)</f>
        <v>0</v>
      </c>
      <c r="E36" s="42">
        <f>IF('Enviromental Scan and Evaluatio'!R26="Yes",$C$7,0)</f>
        <v>0</v>
      </c>
      <c r="F36" s="42">
        <f>IF('Enviromental Scan and Evaluatio'!S26="Yes",$C$8,0)</f>
        <v>4</v>
      </c>
      <c r="G36" s="42">
        <f>IF('Enviromental Scan and Evaluatio'!T26="Yes",$C$9,0)</f>
        <v>4</v>
      </c>
      <c r="H36" s="42">
        <f>IF('Enviromental Scan and Evaluatio'!U26="Yes",$C$10,0)</f>
        <v>0</v>
      </c>
      <c r="I36" s="42">
        <f>IF('Enviromental Scan and Evaluatio'!V26="Yes",$C$11,0)</f>
        <v>0</v>
      </c>
      <c r="J36" s="42">
        <f>IF('Enviromental Scan and Evaluatio'!W26="Yes",$C$11,0)</f>
        <v>0</v>
      </c>
      <c r="K36" s="42">
        <f t="shared" si="0"/>
        <v>11</v>
      </c>
    </row>
    <row r="37" spans="1:11" ht="16.5" x14ac:dyDescent="0.25">
      <c r="A37" s="8" t="str">
        <f>'Enviromental Scan and Evaluatio'!A27</f>
        <v>CSA Cloud Controls Matrix</v>
      </c>
      <c r="B37" s="42">
        <f>IF('Enviromental Scan and Evaluatio'!O27="Yes",$C$4,0)</f>
        <v>5</v>
      </c>
      <c r="C37" s="42">
        <f>IF('Enviromental Scan and Evaluatio'!P27="Yes",$C$5,0)</f>
        <v>3</v>
      </c>
      <c r="D37" s="42">
        <f>IF('Enviromental Scan and Evaluatio'!Q27="Yes",$C$6,0)</f>
        <v>4</v>
      </c>
      <c r="E37" s="42">
        <f>IF('Enviromental Scan and Evaluatio'!R27="Yes",$C$7,0)</f>
        <v>4</v>
      </c>
      <c r="F37" s="42">
        <f>IF('Enviromental Scan and Evaluatio'!S27="Yes",$C$8,0)</f>
        <v>4</v>
      </c>
      <c r="G37" s="42">
        <f>IF('Enviromental Scan and Evaluatio'!T27="Yes",$C$9,0)</f>
        <v>4</v>
      </c>
      <c r="H37" s="42">
        <f>IF('Enviromental Scan and Evaluatio'!U27="Yes",$C$10,0)</f>
        <v>0</v>
      </c>
      <c r="I37" s="42">
        <f>IF('Enviromental Scan and Evaluatio'!V27="Yes",$C$11,0)</f>
        <v>0</v>
      </c>
      <c r="J37" s="42">
        <f>IF('Enviromental Scan and Evaluatio'!W27="Yes",$C$11,0)</f>
        <v>0</v>
      </c>
      <c r="K37" s="42">
        <f t="shared" si="0"/>
        <v>24</v>
      </c>
    </row>
    <row r="38" spans="1:11" ht="49.5" x14ac:dyDescent="0.25">
      <c r="A38" s="8" t="str">
        <f>'Enviromental Scan and Evaluatio'!A28</f>
        <v>Cloud Service Provider Well-Architected Framework</v>
      </c>
      <c r="B38" s="42">
        <f>IF('Enviromental Scan and Evaluatio'!O28="Yes",$C$4,0)</f>
        <v>0</v>
      </c>
      <c r="C38" s="42">
        <f>IF('Enviromental Scan and Evaluatio'!P28="Yes",$C$5,0)</f>
        <v>0</v>
      </c>
      <c r="D38" s="42">
        <f>IF('Enviromental Scan and Evaluatio'!Q28="Yes",$C$6,0)</f>
        <v>0</v>
      </c>
      <c r="E38" s="42">
        <f>IF('Enviromental Scan and Evaluatio'!R28="Yes",$C$7,0)</f>
        <v>0</v>
      </c>
      <c r="F38" s="42">
        <f>IF('Enviromental Scan and Evaluatio'!S28="Yes",$C$8,0)</f>
        <v>0</v>
      </c>
      <c r="G38" s="42">
        <f>IF('Enviromental Scan and Evaluatio'!T28="Yes",$C$9,0)</f>
        <v>0</v>
      </c>
      <c r="H38" s="42">
        <f>IF('Enviromental Scan and Evaluatio'!U28="Yes",$C$10,0)</f>
        <v>0</v>
      </c>
      <c r="I38" s="42">
        <f>IF('Enviromental Scan and Evaluatio'!V28="Yes",$C$11,0)</f>
        <v>0</v>
      </c>
      <c r="J38" s="42">
        <f>IF('Enviromental Scan and Evaluatio'!W28="Yes",$C$11,0)</f>
        <v>0</v>
      </c>
      <c r="K38" s="42">
        <f t="shared" si="0"/>
        <v>0</v>
      </c>
    </row>
    <row r="39" spans="1:11" ht="49.5" x14ac:dyDescent="0.25">
      <c r="A39" s="8" t="str">
        <f>'Enviromental Scan and Evaluatio'!A29</f>
        <v>OWASP Top 10 Most Critical Web Application Security Risks</v>
      </c>
      <c r="B39" s="42">
        <f>IF('Enviromental Scan and Evaluatio'!O29="Yes",$C$4,0)</f>
        <v>5</v>
      </c>
      <c r="C39" s="42">
        <f>IF('Enviromental Scan and Evaluatio'!P29="Yes",$C$5,0)</f>
        <v>3</v>
      </c>
      <c r="D39" s="42">
        <f>IF('Enviromental Scan and Evaluatio'!Q29="Yes",$C$6,0)</f>
        <v>4</v>
      </c>
      <c r="E39" s="42">
        <f>IF('Enviromental Scan and Evaluatio'!R29="Yes",$C$7,0)</f>
        <v>4</v>
      </c>
      <c r="F39" s="42">
        <f>IF('Enviromental Scan and Evaluatio'!S29="Yes",$C$8,0)</f>
        <v>4</v>
      </c>
      <c r="G39" s="42">
        <f>IF('Enviromental Scan and Evaluatio'!T29="Yes",$C$9,0)</f>
        <v>4</v>
      </c>
      <c r="H39" s="42">
        <f>IF('Enviromental Scan and Evaluatio'!U29="Yes",$C$10,0)</f>
        <v>0</v>
      </c>
      <c r="I39" s="42">
        <f>IF('Enviromental Scan and Evaluatio'!V29="Yes",$C$11,0)</f>
        <v>0</v>
      </c>
      <c r="J39" s="42">
        <f>IF('Enviromental Scan and Evaluatio'!W29="Yes",$C$11,0)</f>
        <v>0</v>
      </c>
      <c r="K39" s="42">
        <f t="shared" si="0"/>
        <v>24</v>
      </c>
    </row>
    <row r="40" spans="1:11" ht="313.5" x14ac:dyDescent="0.25">
      <c r="A40" s="8" t="str">
        <f>'Enviromental Scan and Evaluatio'!A30</f>
        <v>OTHERS - TO CONSIDER: 
800-97
800-175A, 800-175B
800-205
800-92
800-121
800-61
800-128
800-34
800-102
800-89
800-177
800-63B
800-100
800-39
800-40
800-88
800-127
800-63B</v>
      </c>
      <c r="B40" s="42">
        <f>IF('Enviromental Scan and Evaluatio'!O30="Yes",$C$4,0)</f>
        <v>0</v>
      </c>
      <c r="C40" s="42">
        <f>IF('Enviromental Scan and Evaluatio'!P30="Yes",$C$5,0)</f>
        <v>0</v>
      </c>
      <c r="D40" s="42">
        <f>IF('Enviromental Scan and Evaluatio'!Q30="Yes",$C$6,0)</f>
        <v>0</v>
      </c>
      <c r="E40" s="42">
        <f>IF('Enviromental Scan and Evaluatio'!R30="Yes",$C$7,0)</f>
        <v>0</v>
      </c>
      <c r="F40" s="42">
        <f>IF('Enviromental Scan and Evaluatio'!S30="Yes",$C$8,0)</f>
        <v>0</v>
      </c>
      <c r="G40" s="42">
        <f>IF('Enviromental Scan and Evaluatio'!T30="Yes",$C$9,0)</f>
        <v>0</v>
      </c>
      <c r="H40" s="42">
        <f>IF('Enviromental Scan and Evaluatio'!U30="Yes",$C$10,0)</f>
        <v>0</v>
      </c>
      <c r="I40" s="42">
        <f>IF('Enviromental Scan and Evaluatio'!V30="Yes",$C$11,0)</f>
        <v>0</v>
      </c>
      <c r="J40" s="42">
        <f>IF('Enviromental Scan and Evaluatio'!W30="Yes",$C$11,0)</f>
        <v>0</v>
      </c>
      <c r="K40" s="42">
        <f t="shared" si="0"/>
        <v>0</v>
      </c>
    </row>
    <row r="41" spans="1:11" ht="214.5" x14ac:dyDescent="0.25">
      <c r="A41" s="8" t="str">
        <f>'Enviromental Scan and Evaluatio'!A31</f>
        <v xml:space="preserve">COMBINED: 
SOC2 + 
ISO + 
800-37 + 
800-218 + 
NIST CSF
OWASP + 
CISA + 
HIPAA Admin Simpl. +
Security Rule/ 800-66 + 
</v>
      </c>
      <c r="B41" s="42">
        <f>IF('Enviromental Scan and Evaluatio'!O31="Yes",$C$4,0)</f>
        <v>5</v>
      </c>
      <c r="C41" s="42">
        <f>IF('Enviromental Scan and Evaluatio'!P31="Yes",$C$5,0)</f>
        <v>3</v>
      </c>
      <c r="D41" s="42">
        <f>IF('Enviromental Scan and Evaluatio'!Q31="Yes",$C$6,0)</f>
        <v>4</v>
      </c>
      <c r="E41" s="42">
        <f>IF('Enviromental Scan and Evaluatio'!R31="Yes",$C$7,0)</f>
        <v>4</v>
      </c>
      <c r="F41" s="42">
        <f>IF('Enviromental Scan and Evaluatio'!S31="Yes",$C$8,0)</f>
        <v>4</v>
      </c>
      <c r="G41" s="42">
        <f>IF('Enviromental Scan and Evaluatio'!T31="Yes",$C$9,0)</f>
        <v>4</v>
      </c>
      <c r="H41" s="42">
        <f>IF('Enviromental Scan and Evaluatio'!U31="Yes",$C$10,0)</f>
        <v>3</v>
      </c>
      <c r="I41" s="42">
        <f>IF('Enviromental Scan and Evaluatio'!V31="Yes",$C$11,0)</f>
        <v>5</v>
      </c>
      <c r="J41" s="42">
        <f>IF('Enviromental Scan and Evaluatio'!W31="Yes",$C$11,0)</f>
        <v>0</v>
      </c>
      <c r="K41" s="42">
        <f t="shared" si="0"/>
        <v>32</v>
      </c>
    </row>
    <row r="42" spans="1:11" ht="33" x14ac:dyDescent="0.25">
      <c r="A42" s="11" t="str">
        <f>'Enviromental Scan and Evaluatio'!A32</f>
        <v>IIS-Specific Resources</v>
      </c>
      <c r="B42" s="11" t="str">
        <f>A$4</f>
        <v>Current? 
( &lt;12m. old)</v>
      </c>
      <c r="C42" s="11" t="str">
        <f>A$5</f>
        <v>Already in SCF?</v>
      </c>
      <c r="D42" s="11" t="str">
        <f>A$6</f>
        <v>Open Source?</v>
      </c>
      <c r="E42" s="11" t="str">
        <f>A$7</f>
        <v>License Allows Free Use?</v>
      </c>
      <c r="F42" s="11" t="str">
        <f>A$8</f>
        <v>Has Detailed, Actionable Controls?</v>
      </c>
      <c r="G42" s="11" t="str">
        <f>A$9</f>
        <v>Maps to NIST CSF or 800-53/171/66?</v>
      </c>
      <c r="H42" s="11" t="str">
        <f>A$10</f>
        <v>Risk Management Framework?</v>
      </c>
      <c r="I42" s="11" t="str">
        <f>A$11</f>
        <v>Health Care Focused?</v>
      </c>
      <c r="J42" s="11" t="str">
        <f>A$12</f>
        <v>Specific to IIS?</v>
      </c>
      <c r="K42" s="11" t="s">
        <v>277</v>
      </c>
    </row>
    <row r="43" spans="1:11" ht="33" x14ac:dyDescent="0.25">
      <c r="A43" s="8" t="str">
        <f>'Enviromental Scan and Evaluatio'!A33</f>
        <v>CDC IIS Functional Standards</v>
      </c>
      <c r="B43" s="42">
        <f>IF('Enviromental Scan and Evaluatio'!O33="Yes",$C$4,0)</f>
        <v>0</v>
      </c>
      <c r="C43" s="42">
        <f>IF('Enviromental Scan and Evaluatio'!P33="Yes",$C$5,0)</f>
        <v>0</v>
      </c>
      <c r="D43" s="42">
        <f>IF('Enviromental Scan and Evaluatio'!Q33="Yes",$C$6,0)</f>
        <v>0</v>
      </c>
      <c r="E43" s="42">
        <f>IF('Enviromental Scan and Evaluatio'!R33="Yes",$C$7,0)</f>
        <v>0</v>
      </c>
      <c r="F43" s="42">
        <f>IF('Enviromental Scan and Evaluatio'!S33="Yes",$C$8,0)</f>
        <v>0</v>
      </c>
      <c r="G43" s="42">
        <f>IF('Enviromental Scan and Evaluatio'!T33="Yes",$C$9,0)</f>
        <v>0</v>
      </c>
      <c r="H43" s="42">
        <f>IF('Enviromental Scan and Evaluatio'!U33="Yes",$C$10,0)</f>
        <v>0</v>
      </c>
      <c r="I43" s="42">
        <f>IF('Enviromental Scan and Evaluatio'!V33="Yes",$C$11,0)</f>
        <v>0</v>
      </c>
      <c r="J43" s="42">
        <f>IF('Enviromental Scan and Evaluatio'!W33="Yes",$C$11,0)</f>
        <v>0</v>
      </c>
      <c r="K43" s="42">
        <f>SUM(B43:I43)</f>
        <v>0</v>
      </c>
    </row>
    <row r="44" spans="1:11" ht="66" x14ac:dyDescent="0.25">
      <c r="A44" s="8" t="str">
        <f>'Enviromental Scan and Evaluatio'!A34</f>
        <v>Business Continuity Planning for Immunization Information System Programs</v>
      </c>
      <c r="B44" s="42">
        <f>IF('Enviromental Scan and Evaluatio'!O34="Yes",$C$4,0)</f>
        <v>0</v>
      </c>
      <c r="C44" s="42">
        <f>IF('Enviromental Scan and Evaluatio'!P34="Yes",$C$5,0)</f>
        <v>0</v>
      </c>
      <c r="D44" s="42">
        <f>IF('Enviromental Scan and Evaluatio'!Q34="Yes",$C$6,0)</f>
        <v>0</v>
      </c>
      <c r="E44" s="42">
        <f>IF('Enviromental Scan and Evaluatio'!R34="Yes",$C$7,0)</f>
        <v>0</v>
      </c>
      <c r="F44" s="42">
        <f>IF('Enviromental Scan and Evaluatio'!S34="Yes",$C$8,0)</f>
        <v>0</v>
      </c>
      <c r="G44" s="42">
        <f>IF('Enviromental Scan and Evaluatio'!T34="Yes",$C$9,0)</f>
        <v>0</v>
      </c>
      <c r="H44" s="42">
        <f>IF('Enviromental Scan and Evaluatio'!U34="Yes",$C$10,0)</f>
        <v>0</v>
      </c>
      <c r="I44" s="42">
        <f>IF('Enviromental Scan and Evaluatio'!V34="Yes",$C$11,0)</f>
        <v>0</v>
      </c>
      <c r="J44" s="42">
        <f>IF('Enviromental Scan and Evaluatio'!W34="Yes",$C$11,0)</f>
        <v>0</v>
      </c>
      <c r="K44" s="42">
        <f>SUM(B44:I44)</f>
        <v>0</v>
      </c>
    </row>
    <row r="45" spans="1:11" ht="33" x14ac:dyDescent="0.25">
      <c r="A45" s="8" t="str">
        <f>'Enviromental Scan and Evaluatio'!A35</f>
        <v>Confidentiality and Privacy Considerations for IIS</v>
      </c>
      <c r="B45" s="42">
        <f>IF('Enviromental Scan and Evaluatio'!O35="Yes",$C$4,0)</f>
        <v>0</v>
      </c>
      <c r="C45" s="42">
        <f>IF('Enviromental Scan and Evaluatio'!P35="Yes",$C$5,0)</f>
        <v>0</v>
      </c>
      <c r="D45" s="42">
        <f>IF('Enviromental Scan and Evaluatio'!Q35="Yes",$C$6,0)</f>
        <v>0</v>
      </c>
      <c r="E45" s="42">
        <f>IF('Enviromental Scan and Evaluatio'!R35="Yes",$C$7,0)</f>
        <v>0</v>
      </c>
      <c r="F45" s="42">
        <f>IF('Enviromental Scan and Evaluatio'!S35="Yes",$C$8,0)</f>
        <v>0</v>
      </c>
      <c r="G45" s="42">
        <f>IF('Enviromental Scan and Evaluatio'!T35="Yes",$C$9,0)</f>
        <v>0</v>
      </c>
      <c r="H45" s="42">
        <f>IF('Enviromental Scan and Evaluatio'!U35="Yes",$C$10,0)</f>
        <v>0</v>
      </c>
      <c r="I45" s="42">
        <f>IF('Enviromental Scan and Evaluatio'!V35="Yes",$C$11,0)</f>
        <v>0</v>
      </c>
      <c r="J45" s="42">
        <f>IF('Enviromental Scan and Evaluatio'!W35="Yes",$C$11,0)</f>
        <v>0</v>
      </c>
      <c r="K45" s="42">
        <f>SUM(B45:I45)</f>
        <v>0</v>
      </c>
    </row>
    <row r="46" spans="1:11" ht="33" x14ac:dyDescent="0.25">
      <c r="A46" s="8" t="str">
        <f>'Enviromental Scan and Evaluatio'!A36</f>
        <v>Security Guidance Considerations for IIS</v>
      </c>
      <c r="B46" s="42">
        <f>IF('Enviromental Scan and Evaluatio'!O36="Yes",$C$4,0)</f>
        <v>0</v>
      </c>
      <c r="C46" s="42">
        <f>IF('Enviromental Scan and Evaluatio'!P36="Yes",$C$5,0)</f>
        <v>0</v>
      </c>
      <c r="D46" s="42">
        <f>IF('Enviromental Scan and Evaluatio'!Q36="Yes",$C$6,0)</f>
        <v>0</v>
      </c>
      <c r="E46" s="42">
        <f>IF('Enviromental Scan and Evaluatio'!R36="Yes",$C$7,0)</f>
        <v>0</v>
      </c>
      <c r="F46" s="42">
        <f>IF('Enviromental Scan and Evaluatio'!S36="Yes",$C$8,0)</f>
        <v>0</v>
      </c>
      <c r="G46" s="42">
        <f>IF('Enviromental Scan and Evaluatio'!T36="Yes",$C$9,0)</f>
        <v>0</v>
      </c>
      <c r="H46" s="42">
        <f>IF('Enviromental Scan and Evaluatio'!U36="Yes",$C$10,0)</f>
        <v>0</v>
      </c>
      <c r="I46" s="42">
        <f>IF('Enviromental Scan and Evaluatio'!V36="Yes",$C$11,0)</f>
        <v>0</v>
      </c>
      <c r="J46" s="42">
        <f>IF('Enviromental Scan and Evaluatio'!W36="Yes",$C$11,0)</f>
        <v>0</v>
      </c>
      <c r="K46" s="42">
        <f>SUM(B46:I46)</f>
        <v>0</v>
      </c>
    </row>
    <row r="47" spans="1:11" ht="66" x14ac:dyDescent="0.25">
      <c r="A47" s="8" t="str">
        <f>'Enviromental Scan and Evaluatio'!A37</f>
        <v>Immunization Information System (IIS) Baseline Requirements Traceability Matrix (RTM)</v>
      </c>
      <c r="B47" s="42">
        <f>IF('Enviromental Scan and Evaluatio'!O37="Yes",$C$4,0)</f>
        <v>0</v>
      </c>
      <c r="C47" s="42">
        <f>IF('Enviromental Scan and Evaluatio'!P37="Yes",$C$5,0)</f>
        <v>0</v>
      </c>
      <c r="D47" s="42">
        <f>IF('Enviromental Scan and Evaluatio'!Q37="Yes",$C$6,0)</f>
        <v>0</v>
      </c>
      <c r="E47" s="42">
        <f>IF('Enviromental Scan and Evaluatio'!R37="Yes",$C$7,0)</f>
        <v>0</v>
      </c>
      <c r="F47" s="42">
        <f>IF('Enviromental Scan and Evaluatio'!S37="Yes",$C$8,0)</f>
        <v>0</v>
      </c>
      <c r="G47" s="42">
        <f>IF('Enviromental Scan and Evaluatio'!T37="Yes",$C$9,0)</f>
        <v>0</v>
      </c>
      <c r="H47" s="42">
        <f>IF('Enviromental Scan and Evaluatio'!U37="Yes",$C$10,0)</f>
        <v>0</v>
      </c>
      <c r="I47" s="42">
        <f>IF('Enviromental Scan and Evaluatio'!V37="Yes",$C$11,0)</f>
        <v>0</v>
      </c>
      <c r="J47" s="42">
        <f>IF('Enviromental Scan and Evaluatio'!W37="Yes",$C$11,0)</f>
        <v>0</v>
      </c>
      <c r="K47" s="42">
        <f>SUM(B47:I47)</f>
        <v>0</v>
      </c>
    </row>
    <row r="48" spans="1:11" ht="16.5" x14ac:dyDescent="0.25">
      <c r="A48" s="8"/>
    </row>
    <row r="49" spans="1:1" ht="16.5" x14ac:dyDescent="0.25">
      <c r="A49" s="8"/>
    </row>
    <row r="50" spans="1:1" ht="16.5" x14ac:dyDescent="0.25">
      <c r="A50" s="8"/>
    </row>
    <row r="51" spans="1:1" ht="16.5" x14ac:dyDescent="0.25">
      <c r="A51" s="8"/>
    </row>
    <row r="52" spans="1:1" ht="16.5" x14ac:dyDescent="0.25">
      <c r="A52" s="8"/>
    </row>
    <row r="53" spans="1:1" ht="16.5" x14ac:dyDescent="0.25">
      <c r="A53" s="8"/>
    </row>
    <row r="54" spans="1:1" ht="16.5" x14ac:dyDescent="0.25">
      <c r="A54" s="8"/>
    </row>
    <row r="55" spans="1:1" ht="16.5" x14ac:dyDescent="0.25">
      <c r="A55" s="8"/>
    </row>
    <row r="56" spans="1:1" ht="16.5" x14ac:dyDescent="0.25">
      <c r="A56" s="8"/>
    </row>
    <row r="57" spans="1:1" ht="16.5" x14ac:dyDescent="0.25">
      <c r="A57" s="8"/>
    </row>
    <row r="58" spans="1:1" ht="16.5" x14ac:dyDescent="0.25">
      <c r="A58" s="8"/>
    </row>
  </sheetData>
  <mergeCells count="2">
    <mergeCell ref="A14:I14"/>
    <mergeCell ref="A1:D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212D1-9622-4F64-921B-4C428F7EC7D7}">
  <dimension ref="A1:D8"/>
  <sheetViews>
    <sheetView workbookViewId="0">
      <selection activeCell="D17" sqref="D17"/>
    </sheetView>
  </sheetViews>
  <sheetFormatPr defaultColWidth="9.140625" defaultRowHeight="16.5" x14ac:dyDescent="0.25"/>
  <cols>
    <col min="1" max="1" width="11" style="1" customWidth="1"/>
    <col min="2" max="2" width="16" style="1" customWidth="1"/>
    <col min="3" max="3" width="25.5703125" style="1" customWidth="1"/>
    <col min="4" max="4" width="43.42578125" style="2" customWidth="1"/>
    <col min="5" max="16384" width="9.140625" style="1"/>
  </cols>
  <sheetData>
    <row r="1" spans="1:4" ht="19.5" customHeight="1" x14ac:dyDescent="0.25">
      <c r="A1" s="28" t="s">
        <v>18</v>
      </c>
      <c r="B1" s="28" t="s">
        <v>278</v>
      </c>
      <c r="C1" s="28" t="s">
        <v>279</v>
      </c>
      <c r="D1" s="28" t="s">
        <v>280</v>
      </c>
    </row>
    <row r="2" spans="1:4" ht="33" x14ac:dyDescent="0.25">
      <c r="A2" s="1">
        <v>1</v>
      </c>
      <c r="B2" s="45">
        <v>46086</v>
      </c>
      <c r="C2" s="1" t="s">
        <v>281</v>
      </c>
      <c r="D2" s="2" t="s">
        <v>282</v>
      </c>
    </row>
    <row r="3" spans="1:4" ht="33" x14ac:dyDescent="0.25">
      <c r="A3" s="1">
        <v>2</v>
      </c>
      <c r="B3" s="45">
        <v>46096</v>
      </c>
      <c r="C3" s="1" t="s">
        <v>283</v>
      </c>
      <c r="D3" s="2" t="s">
        <v>284</v>
      </c>
    </row>
    <row r="4" spans="1:4" ht="33" x14ac:dyDescent="0.25">
      <c r="A4" s="1">
        <v>3</v>
      </c>
      <c r="B4" s="45">
        <v>46113</v>
      </c>
      <c r="C4" s="1" t="s">
        <v>285</v>
      </c>
      <c r="D4" s="2" t="s">
        <v>284</v>
      </c>
    </row>
    <row r="5" spans="1:4" ht="66" x14ac:dyDescent="0.25">
      <c r="A5" s="1">
        <v>4</v>
      </c>
      <c r="B5" s="45">
        <v>46122</v>
      </c>
      <c r="C5" s="1" t="s">
        <v>281</v>
      </c>
      <c r="D5" s="2" t="s">
        <v>293</v>
      </c>
    </row>
    <row r="6" spans="1:4" ht="33" x14ac:dyDescent="0.25">
      <c r="A6" s="1">
        <v>5</v>
      </c>
      <c r="B6" s="45">
        <v>46219</v>
      </c>
      <c r="C6" s="2" t="s">
        <v>286</v>
      </c>
      <c r="D6" s="2" t="s">
        <v>287</v>
      </c>
    </row>
    <row r="7" spans="1:4" x14ac:dyDescent="0.25">
      <c r="A7" s="1">
        <v>6</v>
      </c>
      <c r="B7" s="45">
        <v>46251</v>
      </c>
      <c r="C7" s="1" t="s">
        <v>288</v>
      </c>
      <c r="D7" s="2" t="s">
        <v>289</v>
      </c>
    </row>
    <row r="8" spans="1:4" x14ac:dyDescent="0.25">
      <c r="A8" s="1">
        <v>7</v>
      </c>
      <c r="B8" s="45">
        <v>46265</v>
      </c>
      <c r="C8" s="1" t="s">
        <v>292</v>
      </c>
      <c r="D8" s="2" t="s">
        <v>294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Background</vt:lpstr>
      <vt:lpstr>Enviromental Scan and Evaluatio</vt:lpstr>
      <vt:lpstr>Evaluation Criteria and Weights</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Heflin</dc:creator>
  <cp:keywords/>
  <dc:description/>
  <cp:lastModifiedBy>Tesha Lucas</cp:lastModifiedBy>
  <cp:revision/>
  <dcterms:created xsi:type="dcterms:W3CDTF">2026-03-25T15:08:42Z</dcterms:created>
  <dcterms:modified xsi:type="dcterms:W3CDTF">2026-08-31T13:49:34Z</dcterms:modified>
  <cp:category/>
  <cp:contentStatus/>
</cp:coreProperties>
</file>